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20640" windowHeight="10875" activeTab="2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  <definedName name="_xlnm.Print_Area" localSheetId="6">'Прочее'!$A$1:$Q$74</definedName>
    <definedName name="_xlnm.Print_Area" localSheetId="7">'Рыба'!$A$1:$P$17</definedName>
    <definedName name="_xlnm.Print_Area" localSheetId="8">'Фрукты'!$A$1:$T$13</definedName>
    <definedName name="_xlnm.Print_Area" localSheetId="0">'Хлеб'!$A$1:$S$23</definedName>
  </definedNames>
  <calcPr fullCalcOnLoad="1"/>
</workbook>
</file>

<file path=xl/sharedStrings.xml><?xml version="1.0" encoding="utf-8"?>
<sst xmlns="http://schemas.openxmlformats.org/spreadsheetml/2006/main" count="844" uniqueCount="368">
  <si>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</si>
  <si>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</si>
  <si>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</si>
  <si>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</si>
  <si>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</si>
  <si>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</si>
  <si>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</si>
  <si>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</si>
  <si>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</si>
  <si>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</si>
  <si>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</si>
  <si>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Огурцы</t>
  </si>
  <si>
    <t>огурцы укладывают в ящики плотными рядами вровень с краями тары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</si>
  <si>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</si>
  <si>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</si>
  <si>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</si>
  <si>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</si>
  <si>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</si>
  <si>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</si>
  <si>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</si>
  <si>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</si>
  <si>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</si>
  <si>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</si>
  <si>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</si>
  <si>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</si>
  <si>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</si>
  <si>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</si>
  <si>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</si>
  <si>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</si>
  <si>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</si>
  <si>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Свекла столовая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</si>
  <si>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</si>
  <si>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</si>
  <si>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</si>
  <si>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</si>
  <si>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</si>
  <si>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</si>
  <si>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</si>
  <si>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</si>
  <si>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</si>
  <si>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</si>
  <si>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</si>
  <si>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</si>
  <si>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</si>
  <si>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</si>
  <si>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</si>
  <si>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</si>
  <si>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</si>
  <si>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</si>
  <si>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</si>
  <si>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</si>
  <si>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</si>
  <si>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</si>
  <si>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</si>
  <si>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</si>
  <si>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</si>
  <si>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</si>
  <si>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Ряженка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</si>
  <si>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</si>
  <si>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</si>
  <si>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</si>
  <si>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</si>
  <si>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</si>
  <si>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</si>
  <si>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</si>
  <si>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</si>
  <si>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</si>
  <si>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</si>
  <si>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</si>
  <si>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</si>
  <si>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</si>
  <si>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</si>
  <si>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</si>
  <si>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</si>
  <si>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</si>
  <si>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</si>
  <si>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</si>
  <si>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</si>
  <si>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</si>
  <si>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</si>
  <si>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>пачки или пакеты из полимерных материалов до 1 кг</t>
  </si>
  <si>
    <t>упаковка до 1 кг</t>
  </si>
  <si>
    <t xml:space="preserve">пачка массой до 1 кг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</si>
  <si>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</si>
  <si>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</si>
  <si>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</si>
  <si>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</si>
  <si>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</si>
  <si>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</si>
  <si>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</si>
  <si>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</si>
  <si>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</si>
  <si>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</si>
  <si>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</si>
  <si>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</si>
  <si>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</si>
  <si>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</si>
  <si>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 xml:space="preserve">Яйца куриные в скорлупе свежие </t>
  </si>
  <si>
    <t xml:space="preserve">
Вид молочного сырья:  Нормализованные сливки  
Массовая доля жира:  20 (%)  
</t>
  </si>
  <si>
    <t xml:space="preserve">Консервы овощные кукуруза сахарная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</si>
  <si>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</si>
  <si>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</si>
  <si>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</si>
  <si>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</si>
  <si>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</si>
  <si>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</si>
  <si>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</si>
  <si>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</si>
  <si>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</si>
  <si>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</si>
  <si>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</si>
  <si>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</si>
  <si>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</si>
  <si>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</si>
  <si>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</si>
  <si>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</si>
  <si>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</si>
  <si>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</si>
  <si>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</si>
  <si>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</si>
  <si>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</si>
  <si>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</si>
  <si>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</si>
  <si>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>Поставка продуктов питания  (овощи и фрукты переработанные)</t>
  </si>
  <si>
    <t>Хлеб недлительного хранения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</si>
  <si>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</si>
  <si>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</si>
  <si>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</si>
  <si>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</si>
  <si>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</si>
  <si>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</si>
  <si>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</si>
  <si>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</si>
  <si>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</si>
  <si>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</si>
  <si>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</si>
  <si>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</si>
  <si>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</si>
  <si>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</si>
  <si>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</si>
  <si>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</si>
  <si>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</si>
  <si>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</si>
  <si>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</si>
  <si>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</si>
  <si>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</si>
  <si>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</si>
  <si>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</si>
  <si>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 Вид изделия
  Сушки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</si>
  <si>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</si>
  <si>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</si>
  <si>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</si>
  <si>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</si>
  <si>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</si>
  <si>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</si>
  <si>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</si>
  <si>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Вид крупы   Ядрица быстроразваривающаяся (пропаренная)
Сорт, не ниже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</si>
  <si>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</si>
  <si>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</si>
  <si>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</si>
  <si>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</si>
  <si>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</si>
  <si>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</si>
  <si>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</si>
  <si>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</si>
  <si>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</si>
  <si>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</si>
  <si>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Рыба тресковая мороженая </t>
  </si>
  <si>
    <t xml:space="preserve">Товарный сорт   Первый 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</si>
  <si>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</si>
  <si>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</si>
  <si>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</si>
  <si>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</si>
  <si>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</si>
  <si>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</si>
  <si>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</si>
  <si>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</si>
  <si>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</si>
  <si>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</si>
  <si>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 xml:space="preserve">Вид продукта по технологии производства
Заварные
Вид продукта по рецептуре
Глазированные </t>
  </si>
  <si>
    <t xml:space="preserve">Вид мяса по способу обработки
Бескостное
Вид мяса по способу разделки
Отруб  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</si>
  <si>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</si>
  <si>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</si>
  <si>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</si>
  <si>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</si>
  <si>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</si>
  <si>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</si>
  <si>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</si>
  <si>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</si>
  <si>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</si>
  <si>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</si>
  <si>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</si>
  <si>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</si>
  <si>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</si>
  <si>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</si>
  <si>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</si>
  <si>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</si>
  <si>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</si>
  <si>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Рекомендуемая  НМЦ, руб. на 4-й квартал 2020 года 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</si>
  <si>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</si>
  <si>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</si>
  <si>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</si>
  <si>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</si>
  <si>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 xml:space="preserve">Вид сливочного масла:  Сладко-сливочное  Наименование сливочного масла: Традиционное
Сорт:  Высший
Тип сливочного масла:  Несоленое
</t>
  </si>
  <si>
    <t>Упаковка- кашированная фольга, брикет, вес от 180 до 200 гр.</t>
  </si>
  <si>
    <t>Хлопья кукурузные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</si>
  <si>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ГМО.</t>
  </si>
  <si>
    <t>Упаковка – картонная коробка, массой от 250 гр. и до 500 гр.</t>
  </si>
  <si>
    <t>Вид хлеба  Ржано-пшеничный
 Наименование хлеба*   Дарницкий 
Хлеб по способу производства
Формовой
Изделие нарезанное  Нет</t>
  </si>
  <si>
    <t>Вид хлеба  Ржано-пшеничный
 Наименование хлеба*   Дарницкий 
Хлеб по способу производства
Формовой
Изделие нарезанное  Да</t>
  </si>
  <si>
    <t xml:space="preserve">Полуфабрикаты мясные и мясосодержащие замороженные </t>
  </si>
  <si>
    <t>Группа   Мясные   Вид   Рубленные   Категория Б</t>
  </si>
  <si>
    <t xml:space="preserve">Потребительская упаковка. Вес до 10 кг </t>
  </si>
  <si>
    <t xml:space="preserve">Сорт   Высший 
</t>
  </si>
  <si>
    <t>Карамель</t>
  </si>
  <si>
    <t xml:space="preserve">Вид карамели С начинкой </t>
  </si>
  <si>
    <t xml:space="preserve">картонные коробки </t>
  </si>
  <si>
    <t xml:space="preserve">Вид сырья   Пшеничная мука
Вид изделия*  Батон нарезной Изделие нарезанное  Да  
</t>
  </si>
  <si>
    <t xml:space="preserve">Вид сырья   Пшеничная мука
Вид изделия*  Батон нарезной Изделие нарезанное  Нет 
</t>
  </si>
  <si>
    <t>Полужесткая упаковка из листовых или комбинированных материалов. Фасовка от 0,450 до 0,500 кг</t>
  </si>
  <si>
    <t xml:space="preserve">Марка крупы   Т
</t>
  </si>
  <si>
    <t xml:space="preserve">Вид крупы     Мелкая № 4 
</t>
  </si>
  <si>
    <t xml:space="preserve">Кукурузная крупа </t>
  </si>
  <si>
    <t>Номер крупы 5</t>
  </si>
  <si>
    <t xml:space="preserve">стеклянные банки вместимостью  до 1,0 дм3 </t>
  </si>
  <si>
    <t>Вид сока    Фруктовый
Вид фруктового сока***   Персиковый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</si>
  <si>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Вид сока    Фруктовый
Вид фруктового сока***   Мультифрукт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</si>
  <si>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Кпуста квашенная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</si>
  <si>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</si>
  <si>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</si>
  <si>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 мягкая или полужесткая упаковка, массой до 1 кг 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</si>
  <si>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Семга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</si>
  <si>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Форель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</si>
  <si>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 Развес. Упаковочные материалы  обеспечивающие
сохранность и качество  при транспортировании и хранении</t>
  </si>
  <si>
    <t>**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</si>
  <si>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 xml:space="preserve"> номер овсяных хлоптев 1  из целой овсяной крупы 
</t>
  </si>
  <si>
    <t xml:space="preserve">Товарный сорт:  
ВЫСШИЙ
</t>
  </si>
  <si>
    <t>Консервы из свежей кукурузы. Сорт ВЫСШИЙ .  Зерна целые.  Консистенция мягкая, однородная, без чрезмерной плотности.</t>
  </si>
  <si>
    <t>Вид печенья
Сахарное
Вид продукта по рецептуре
Неглазированное
Без начинки</t>
  </si>
  <si>
    <t>Морковь столовая</t>
  </si>
  <si>
    <t>Лук репчатый</t>
  </si>
  <si>
    <t xml:space="preserve">Товарный сорт   Первый
Цвет лука   Желтый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</si>
  <si>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</si>
  <si>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</si>
  <si>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</si>
  <si>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</si>
  <si>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</si>
  <si>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</si>
  <si>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Упаковка: полимерная пленка </t>
  </si>
  <si>
    <t>Вид мяса по способу разделки
тушка
Наименование мяса птицы
Цыплята- бройлеры
Сорт Первый</t>
  </si>
  <si>
    <t xml:space="preserve">Изделия колбасные вареные, в том числе фаршированные мясные </t>
  </si>
  <si>
    <t xml:space="preserve">
Вид изделия колбасного вареного:  Колбаса (колбаска)  
Категория:  Б  
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</si>
  <si>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</si>
  <si>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
Вид изделия колбасного вареного:  Сардельки  
Категория:  А  
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</si>
  <si>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</si>
  <si>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</si>
  <si>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</si>
  <si>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</si>
  <si>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Развес. 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</si>
  <si>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</si>
  <si>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 Развес.</t>
  </si>
  <si>
    <t>Сыры полутвердые</t>
  </si>
  <si>
    <t xml:space="preserve">Вид   Цельнозерновой
Пропаренный    Да
Сорт, не ниже    Первый
Способ обработки    Шлифованный
</t>
  </si>
  <si>
    <t xml:space="preserve">Сорт   Первый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</si>
  <si>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</si>
  <si>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</si>
  <si>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</si>
  <si>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</si>
  <si>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</si>
  <si>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</si>
  <si>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</si>
  <si>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</si>
  <si>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</si>
  <si>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</si>
  <si>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</si>
  <si>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</si>
  <si>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</si>
  <si>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</si>
  <si>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t xml:space="preserve">Рекомендуемая  НМЦ, руб. на 1-й квартал 2022 года </t>
  </si>
  <si>
    <t>Рекомендуемая  НМЦ, руб. на 1-й квартал 2022 года</t>
  </si>
  <si>
    <t xml:space="preserve">Рекомендуемая  НМЦ, руб. на 1-й квартал 2022 года  </t>
  </si>
  <si>
    <t xml:space="preserve">Рекомендуемая  НМЦ, руб. на 1-й квартал 2022 годаа </t>
  </si>
  <si>
    <t xml:space="preserve">Рекомендуемая  НМЦ, руб. на 2-й квартал 2022 года </t>
  </si>
  <si>
    <t>Рекомендуемая  НМЦ, руб. на 2-й квартал 2022 года</t>
  </si>
  <si>
    <t xml:space="preserve">Рекомендуемая  НМЦ, руб. на 2-й квартал 2022 года  </t>
  </si>
  <si>
    <t xml:space="preserve">Рекомендуемая  НМЦ, руб. на 2-й квартал 2022 годаа </t>
  </si>
  <si>
    <t xml:space="preserve">Поставка продуктов питания (сметана, творог) </t>
  </si>
  <si>
    <t xml:space="preserve">Рекомендуемая  НМЦ, руб. на 3-й квартал 2022 года </t>
  </si>
  <si>
    <t>Рекомендуемая  НМЦ, руб. на 3-й квартал 2022 года</t>
  </si>
  <si>
    <t xml:space="preserve">Рекомендуемая  НМЦ, руб. на 3-й квартал 2022 года  </t>
  </si>
  <si>
    <t xml:space="preserve">Рекомендуемая  НМЦ, руб. на 3-й квартал 2022 годаа </t>
  </si>
  <si>
    <t xml:space="preserve">Рекомендуемая  НМЦ, руб. на 4-й квартал 2022 года </t>
  </si>
  <si>
    <t>Рекомендуемая  НМЦ, руб. на 4-й квартал 2022 года</t>
  </si>
  <si>
    <t xml:space="preserve">Рекомендуемая  НМЦ, руб. на 4-й квартал 2022 года  </t>
  </si>
  <si>
    <t xml:space="preserve">Рекомендуемая  НМЦ, руб. на 4-й квартал 2022 годаа </t>
  </si>
  <si>
    <t xml:space="preserve">АО "Максатихинский маслодельный завод" </t>
  </si>
  <si>
    <t>СПК "РАТМИР"</t>
  </si>
  <si>
    <t>¾</t>
  </si>
  <si>
    <t>tver.price.ru</t>
  </si>
  <si>
    <t>реестровый номер контракта № 2691400027622000028</t>
  </si>
  <si>
    <t>реестровый номер контракта № 2691100199422000166</t>
  </si>
  <si>
    <t>Ед.измерения</t>
  </si>
  <si>
    <t>Ед. измерения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</si>
  <si>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</t>
  </si>
  <si>
    <r>
      <t xml:space="preserve">Вид продукта по рецептуре Неглазированное
Вид печенья </t>
    </r>
    <r>
      <rPr>
        <b/>
        <sz val="16"/>
        <rFont val="Times New Roman"/>
        <family val="1"/>
      </rPr>
      <t>Овсяное</t>
    </r>
    <r>
      <rPr>
        <sz val="16"/>
        <rFont val="Times New Roman"/>
        <family val="1"/>
      </rPr>
      <t xml:space="preserve">
Вид продукта по рецептуре Без добавлений
Вид продукта по рецептуре Без начинки
Пшеничная хлебопекарная мука
</t>
    </r>
  </si>
  <si>
    <r>
      <t xml:space="preserve">Вид мяса по способу обработки
Бескостное
Вид мяса по способу разделки
Отруб     Категория * Первая   </t>
    </r>
    <r>
      <rPr>
        <b/>
        <sz val="16"/>
        <color indexed="10"/>
        <rFont val="Times New Roman"/>
        <family val="1"/>
      </rPr>
      <t xml:space="preserve"> Лопаточная часть</t>
    </r>
    <r>
      <rPr>
        <sz val="16"/>
        <rFont val="Times New Roman"/>
        <family val="1"/>
      </rPr>
      <t xml:space="preserve"> * Наличие</t>
    </r>
  </si>
  <si>
    <r>
      <t xml:space="preserve">Вид субпродукта
</t>
    </r>
    <r>
      <rPr>
        <b/>
        <sz val="16"/>
        <color indexed="10"/>
        <rFont val="Times New Roman"/>
        <family val="1"/>
      </rPr>
      <t>печень</t>
    </r>
    <r>
      <rPr>
        <sz val="16"/>
        <rFont val="Times New Roman"/>
        <family val="1"/>
      </rPr>
      <t xml:space="preserve">
Субпродукт в блоках
да
</t>
    </r>
  </si>
  <si>
    <r>
      <t xml:space="preserve">Вид В тесте  Наименование </t>
    </r>
    <r>
      <rPr>
        <b/>
        <sz val="16"/>
        <rFont val="Times New Roman"/>
        <family val="1"/>
      </rPr>
      <t>Пельмени</t>
    </r>
    <r>
      <rPr>
        <sz val="16"/>
        <rFont val="Times New Roman"/>
        <family val="1"/>
      </rPr>
      <t xml:space="preserve"> Группа мясосодержащие Категория Б </t>
    </r>
  </si>
  <si>
    <r>
      <t xml:space="preserve"> Вид мяса по способу разделки   </t>
    </r>
    <r>
      <rPr>
        <sz val="16"/>
        <color indexed="10"/>
        <rFont val="Times New Roman"/>
        <family val="1"/>
      </rPr>
      <t>тушка</t>
    </r>
    <r>
      <rPr>
        <sz val="16"/>
        <rFont val="Times New Roman"/>
        <family val="1"/>
      </rPr>
      <t xml:space="preserve">
Для детского питания   Нет 
Наименование мяса птицы  Цыплята- бройлеры
Сорт    Первый  </t>
    </r>
  </si>
  <si>
    <r>
      <t xml:space="preserve"> Вид мяса по способу разделки     </t>
    </r>
    <r>
      <rPr>
        <sz val="16"/>
        <color indexed="10"/>
        <rFont val="Times New Roman"/>
        <family val="1"/>
      </rPr>
      <t>Окорочок</t>
    </r>
    <r>
      <rPr>
        <sz val="16"/>
        <rFont val="Times New Roman"/>
        <family val="1"/>
      </rPr>
      <t xml:space="preserve">
Для детского питания  Нет 
Наименование мяса птицы  Цыплята- бройлеры 
Сорт   Первый   
</t>
    </r>
  </si>
  <si>
    <r>
      <t xml:space="preserve"> Вид мяса по способу разделки    </t>
    </r>
    <r>
      <rPr>
        <sz val="16"/>
        <color indexed="10"/>
        <rFont val="Times New Roman"/>
        <family val="1"/>
      </rPr>
      <t xml:space="preserve">Грудка  </t>
    </r>
    <r>
      <rPr>
        <sz val="16"/>
        <rFont val="Times New Roman"/>
        <family val="1"/>
      </rPr>
      <t xml:space="preserve">
  Для детского питания  Нет 
Наименование мяса птицы  Цыплята- бройлеры 
Сорт  Первый  
</t>
    </r>
  </si>
  <si>
    <r>
      <t xml:space="preserve">Вид мяса по способу разделки
</t>
    </r>
    <r>
      <rPr>
        <sz val="16"/>
        <color indexed="10"/>
        <rFont val="Times New Roman"/>
        <family val="1"/>
      </rPr>
      <t>голень</t>
    </r>
    <r>
      <rPr>
        <sz val="16"/>
        <rFont val="Times New Roman"/>
        <family val="1"/>
      </rPr>
      <t xml:space="preserve">
Для детского питания Нет
Наименование мяса птицы
Цыплята- бройлеры
Сорт Первый</t>
    </r>
  </si>
  <si>
    <r>
      <t xml:space="preserve">Мясо сельскохозяйственной птицы </t>
    </r>
    <r>
      <rPr>
        <b/>
        <sz val="16"/>
        <color indexed="10"/>
        <rFont val="Times New Roman"/>
        <family val="1"/>
      </rPr>
      <t>охлажденное</t>
    </r>
  </si>
  <si>
    <r>
      <t xml:space="preserve">Для детского питания  Нет   Сорт Певый  Наименование мяса птицы </t>
    </r>
    <r>
      <rPr>
        <b/>
        <sz val="16"/>
        <rFont val="Times New Roman"/>
        <family val="1"/>
      </rPr>
      <t xml:space="preserve">Индейка </t>
    </r>
    <r>
      <rPr>
        <sz val="16"/>
        <rFont val="Times New Roman"/>
        <family val="1"/>
      </rPr>
      <t xml:space="preserve">Вид мяса по способу разделки Тушка </t>
    </r>
  </si>
  <si>
    <r>
      <t xml:space="preserve">Для детского питания  Нет   Сорт Певый  Наименование мяса птицы </t>
    </r>
    <r>
      <rPr>
        <b/>
        <sz val="16"/>
        <rFont val="Times New Roman"/>
        <family val="1"/>
      </rPr>
      <t xml:space="preserve">Индейка </t>
    </r>
    <r>
      <rPr>
        <sz val="16"/>
        <rFont val="Times New Roman"/>
        <family val="1"/>
      </rPr>
      <t>Вид мяса по способу разделки Филе</t>
    </r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</si>
  <si>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</t>
  </si>
  <si>
    <r>
      <t xml:space="preserve">
Вид изделия колбасного вареного:  Колбаса (колбаска)  
</t>
    </r>
    <r>
      <rPr>
        <b/>
        <sz val="16"/>
        <color indexed="10"/>
        <rFont val="Times New Roman"/>
        <family val="1"/>
      </rPr>
      <t xml:space="preserve">Категория:  А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 xml:space="preserve">
</t>
    </r>
  </si>
  <si>
    <r>
      <t xml:space="preserve">
Вид изделия колбасного вареного:  Сосиски  
</t>
    </r>
    <r>
      <rPr>
        <b/>
        <sz val="16"/>
        <color indexed="10"/>
        <rFont val="Times New Roman"/>
        <family val="1"/>
      </rPr>
      <t>Категория:  А</t>
    </r>
    <r>
      <rPr>
        <sz val="16"/>
        <rFont val="Times New Roman"/>
        <family val="1"/>
      </rPr>
      <t xml:space="preserve">  
</t>
    </r>
  </si>
  <si>
    <r>
      <t xml:space="preserve">Вид молока     Коровье
Вид молока по способу обработки
</t>
    </r>
    <r>
      <rPr>
        <b/>
        <sz val="16"/>
        <rFont val="Times New Roman"/>
        <family val="1"/>
      </rPr>
      <t>Стерилизованное</t>
    </r>
    <r>
      <rPr>
        <sz val="16"/>
        <rFont val="Times New Roman"/>
        <family val="1"/>
      </rPr>
      <t xml:space="preserve">
Вид молочного сырья
Нормализованное
Массовая доля жира, max, %      ≤ 3.2
Массовая доля жира, min,%       ≥ 3.2
</t>
    </r>
  </si>
  <si>
    <r>
      <t xml:space="preserve">Вид молока   Коровье
Вид молока по способу обработки
</t>
    </r>
    <r>
      <rPr>
        <b/>
        <sz val="16"/>
        <rFont val="Times New Roman"/>
        <family val="1"/>
      </rPr>
      <t>Ультрапастеризованное</t>
    </r>
    <r>
      <rPr>
        <sz val="16"/>
        <rFont val="Times New Roman"/>
        <family val="1"/>
      </rPr>
      <t xml:space="preserve">
Вид молочного сырья
Нормализованное
Массовая доля жира, max, %   ≤ 3.2
Массовая доля жира, min,%      ≥ 3.2
</t>
    </r>
  </si>
  <si>
    <r>
      <t xml:space="preserve">Мягкая или жесткая упаковка.
</t>
    </r>
    <r>
      <rPr>
        <sz val="16"/>
        <color indexed="10"/>
        <rFont val="Times New Roman"/>
        <family val="1"/>
      </rPr>
      <t>Фасовка до 1кг</t>
    </r>
    <r>
      <rPr>
        <sz val="16"/>
        <rFont val="Times New Roman"/>
        <family val="1"/>
      </rPr>
      <t xml:space="preserve">
</t>
    </r>
  </si>
  <si>
    <r>
      <t xml:space="preserve">Полужесткая упаковка из листовых или комбинированных материалов. </t>
    </r>
    <r>
      <rPr>
        <sz val="16"/>
        <color indexed="10"/>
        <rFont val="Times New Roman"/>
        <family val="1"/>
      </rPr>
      <t>Фасовка до 1кг</t>
    </r>
  </si>
  <si>
    <r>
      <t>Тип молочного сырья Нормализованное молоко
Наличие обогащающих компонентов Нет Массовая доля жира</t>
    </r>
    <r>
      <rPr>
        <b/>
        <sz val="16"/>
        <rFont val="Times New Roman"/>
        <family val="1"/>
      </rPr>
      <t xml:space="preserve"> ** 2,5%</t>
    </r>
    <r>
      <rPr>
        <sz val="16"/>
        <rFont val="Times New Roman"/>
        <family val="1"/>
      </rPr>
      <t xml:space="preserve">
</t>
    </r>
  </si>
  <si>
    <r>
  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6"/>
        <rFont val="Times New Roman"/>
        <family val="1"/>
      </rPr>
      <t xml:space="preserve">  Российский</t>
    </r>
    <r>
      <rPr>
        <sz val="16"/>
        <rFont val="Times New Roman"/>
        <family val="1"/>
      </rPr>
      <t xml:space="preserve"> 
</t>
    </r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</si>
  <si>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</t>
  </si>
  <si>
    <r>
      <t xml:space="preserve">Вид   Цельнозерновой
Пропаренный    Да
Сорт, не ниже    </t>
    </r>
    <r>
      <rPr>
        <b/>
        <sz val="16"/>
        <rFont val="Times New Roman"/>
        <family val="1"/>
      </rPr>
      <t xml:space="preserve">Высший </t>
    </r>
    <r>
      <rPr>
        <sz val="16"/>
        <rFont val="Times New Roman"/>
        <family val="1"/>
      </rPr>
      <t xml:space="preserve">
Способ обработки    Шлифованный
</t>
    </r>
  </si>
  <si>
    <r>
      <t xml:space="preserve">Вид   Цельнозерновой
Пропаренный    Да
Сорт, не ниже    </t>
    </r>
    <r>
      <rPr>
        <b/>
        <sz val="16"/>
        <rFont val="Times New Roman"/>
        <family val="1"/>
      </rPr>
      <t>Экстра</t>
    </r>
    <r>
      <rPr>
        <sz val="16"/>
        <rFont val="Times New Roman"/>
        <family val="1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</si>
  <si>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6"/>
        <rFont val="Times New Roman"/>
        <family val="1"/>
      </rPr>
      <t>Высший</t>
    </r>
    <r>
      <rPr>
        <sz val="16"/>
        <rFont val="Times New Roman"/>
        <family val="1"/>
      </rPr>
      <t xml:space="preserve">
</t>
    </r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</si>
  <si>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6"/>
        <rFont val="Times New Roman"/>
        <family val="1"/>
      </rPr>
      <t xml:space="preserve">Томатный </t>
    </r>
    <r>
      <rPr>
        <sz val="16"/>
        <rFont val="Times New Roman"/>
        <family val="1"/>
      </rPr>
      <t xml:space="preserve">
</t>
    </r>
  </si>
  <si>
    <r>
      <t xml:space="preserve">Вид изделия макаронного   </t>
    </r>
    <r>
      <rPr>
        <b/>
        <sz val="16"/>
        <rFont val="Times New Roman"/>
        <family val="1"/>
      </rPr>
      <t>Вермишель</t>
    </r>
    <r>
      <rPr>
        <sz val="16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</si>
  <si>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6"/>
        <rFont val="Times New Roman"/>
        <family val="1"/>
      </rPr>
      <t>Лапша</t>
    </r>
    <r>
      <rPr>
        <sz val="16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</si>
  <si>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 xml:space="preserve">Рекомендуемая  НМЦ, руб. на 1-й квартал 2023 года </t>
  </si>
  <si>
    <t>Рекомендуемая  НМЦ, руб. на 1-й квартал 2023 года</t>
  </si>
  <si>
    <t xml:space="preserve">Рекомендуемая  НМЦ, руб. на 1-й квартал 2023 года  </t>
  </si>
  <si>
    <t>ООО "ГОСТОРГ" вх № 3150 от 21.12.2022</t>
  </si>
  <si>
    <t xml:space="preserve">ООО "ГОСТОРГ" вх № 3150 от 21.12.2022 </t>
  </si>
  <si>
    <t>ООО УК Кимрский хлебокомбинат № б/н от 12.12.2022</t>
  </si>
  <si>
    <t>ОАО ЭРА Вх № б/н от 12.12.2022</t>
  </si>
  <si>
    <t>ООО Элина Вх №2985 от 05.12.2022</t>
  </si>
  <si>
    <t>ОАО Молоко Вх № б/н от 05.12.2022</t>
  </si>
  <si>
    <t>ООО "Пекарь" Исх № 191 от 05.12.2022</t>
  </si>
  <si>
    <t xml:space="preserve"> ООО Исток Вх № 2941 от 30.11.2022</t>
  </si>
  <si>
    <t>АО Вышневолоцкий хлебокомбинат Вх № 2901 от 28.11.2022</t>
  </si>
  <si>
    <t>ООО "Вышний Волочек -Айсберг" вх № 2902 от 28.11.2022</t>
  </si>
  <si>
    <t>ООО "ТверьПродукт"  вх № 2903 от 28.11.2022</t>
  </si>
  <si>
    <t xml:space="preserve">ООО "ТверьПродукт"  вх № 2903 от 28.11.2022 </t>
  </si>
  <si>
    <t xml:space="preserve">ООО "Тверь Агропром" Исх № 242 от 28.11.2022 </t>
  </si>
  <si>
    <t>ООО Николаевская ферма</t>
  </si>
  <si>
    <t>https://tver.price.ru/frukty/</t>
  </si>
  <si>
    <t>https://kormiles.ru</t>
  </si>
  <si>
    <t>lenta.com</t>
  </si>
  <si>
    <t xml:space="preserve">реестровый номер контракта № 2691300387722000076
</t>
  </si>
  <si>
    <t>№ 2690700865122000014</t>
  </si>
  <si>
    <t xml:space="preserve">Предложения по начальным (максимальным) ценам на продовольственные товары  (Изделия хлебобулочные и мучные кондитерские) на 1-й квартал 2023 года </t>
  </si>
  <si>
    <t xml:space="preserve">Предложения по начальным (максимальным) ценам на продовольственные товары (овощи) на 1-й квартал 2023 года </t>
  </si>
  <si>
    <t xml:space="preserve">Предложения по начальным (максимальным) ценам на продовольственные товары (мясо (говядина) и  субпродукты) на 1-й квартал 2023 года </t>
  </si>
  <si>
    <t xml:space="preserve">Предложения по начальным (максимальным) ценам на продовольственные товары (мясо кур) на 1-й квартал 2023 года </t>
  </si>
  <si>
    <t>Предложения по начальным (максимальным) ценам на продовольственные товары (колбасные и тушеные изделия)  на 1-й квартал 2023 года</t>
  </si>
  <si>
    <t>Предложения по начальным (максимальным) ценам на продовольственные товары (молочная продукция) на 1-й квартал 2023 года</t>
  </si>
  <si>
    <t xml:space="preserve">Предложения по начальным (максимальным) ценам на продовольственные товары (прочая продукция) на 1-й квартал 2023 года </t>
  </si>
  <si>
    <t xml:space="preserve">Предложения по начальным (максимальным) ценам на продовольственные товары (рыба) на 1-й квартал 2023 года </t>
  </si>
  <si>
    <t>Предложения по начальным (максимальным) ценам на продовольственные товары (фрукты) на 1-й квартал 2023 года</t>
  </si>
  <si>
    <t>Данные статистической отчености  на 19.12.2022</t>
  </si>
  <si>
    <t>online.metro-cc.ru</t>
  </si>
  <si>
    <t>Данные статистической отчетности на 19.12.2022</t>
  </si>
  <si>
    <t xml:space="preserve">Реестровый номер контракта № 1772826457021000312  </t>
  </si>
  <si>
    <t>Реестровый номер контракта № 2690800232422000031</t>
  </si>
  <si>
    <t>Реестовый номер контратка № 3693400537821000018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</si>
</sst>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b/>
      <sz val="16"/>
      <name val="Times New Roman"/>
      <family val="1"/>
    </font>
    <font>
      <sz val="16"/>
      <name val="Calibri"/>
      <family val="2"/>
    </font>
    <font>
      <sz val="16"/>
      <name val="Times New Roman"/>
      <family val="1"/>
    </font>
    <font>
      <b/>
      <sz val="16"/>
      <name val="Calibri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Symbol"/>
      <family val="1"/>
    </font>
    <font>
      <sz val="16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u val="single"/>
      <sz val="14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4" fontId="17" fillId="9" borderId="10" xfId="0" applyNumberFormat="1" applyFont="1" applyFill="1" applyBorder="1" applyAlignment="1">
      <alignment horizontal="center" vertical="center" wrapText="1"/>
    </xf>
    <xf numFmtId="4" fontId="17" fillId="11" borderId="10" xfId="0" applyNumberFormat="1" applyFont="1" applyFill="1" applyBorder="1" applyAlignment="1">
      <alignment horizontal="center" vertical="center" wrapText="1"/>
    </xf>
    <xf numFmtId="4" fontId="17" fillId="34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7" fillId="33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4" fontId="22" fillId="9" borderId="10" xfId="0" applyNumberFormat="1" applyFont="1" applyFill="1" applyBorder="1" applyAlignment="1">
      <alignment horizontal="center" vertical="center" wrapText="1"/>
    </xf>
    <xf numFmtId="4" fontId="22" fillId="11" borderId="10" xfId="0" applyNumberFormat="1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2" fontId="17" fillId="33" borderId="0" xfId="0" applyNumberFormat="1" applyFont="1" applyFill="1" applyBorder="1" applyAlignment="1">
      <alignment horizontal="center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33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" fontId="2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 wrapText="1"/>
    </xf>
    <xf numFmtId="4" fontId="22" fillId="33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2" fillId="33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4" fontId="22" fillId="9" borderId="13" xfId="0" applyNumberFormat="1" applyFont="1" applyFill="1" applyBorder="1" applyAlignment="1">
      <alignment horizontal="center" vertical="center" wrapText="1"/>
    </xf>
    <xf numFmtId="4" fontId="22" fillId="11" borderId="13" xfId="0" applyNumberFormat="1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33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27" fillId="33" borderId="0" xfId="0" applyFont="1" applyFill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4" fontId="22" fillId="34" borderId="14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4" fontId="22" fillId="11" borderId="15" xfId="0" applyNumberFormat="1" applyFont="1" applyFill="1" applyBorder="1" applyAlignment="1">
      <alignment horizontal="center" vertical="center" wrapText="1"/>
    </xf>
    <xf numFmtId="4" fontId="22" fillId="34" borderId="16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4" fontId="22" fillId="0" borderId="0" xfId="0" applyNumberFormat="1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12" borderId="13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20" fillId="12" borderId="13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 inden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left" vertical="center" wrapText="1" inden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2" fontId="70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0" fillId="12" borderId="11" xfId="0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0" fontId="22" fillId="0" borderId="13" xfId="0" applyNumberFormat="1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2" fontId="22" fillId="9" borderId="10" xfId="0" applyNumberFormat="1" applyFont="1" applyFill="1" applyBorder="1" applyAlignment="1">
      <alignment horizontal="center" vertical="center" wrapText="1"/>
    </xf>
    <xf numFmtId="2" fontId="22" fillId="11" borderId="10" xfId="0" applyNumberFormat="1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left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4" fontId="22" fillId="36" borderId="18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10" fontId="22" fillId="36" borderId="10" xfId="0" applyNumberFormat="1" applyFont="1" applyFill="1" applyBorder="1" applyAlignment="1">
      <alignment horizontal="center" vertical="center" wrapText="1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6" borderId="17" xfId="0" applyNumberFormat="1" applyFont="1" applyFill="1" applyBorder="1" applyAlignment="1">
      <alignment horizontal="center" vertical="center" wrapText="1"/>
    </xf>
    <xf numFmtId="0" fontId="20" fillId="12" borderId="13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72" fillId="12" borderId="10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2" fillId="12" borderId="13" xfId="0" applyFont="1" applyFill="1" applyBorder="1" applyAlignment="1">
      <alignment horizontal="center" vertical="center" wrapText="1"/>
    </xf>
    <xf numFmtId="0" fontId="72" fillId="12" borderId="11" xfId="0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Alignment="1">
      <alignment horizontal="center" vertical="center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55" fillId="35" borderId="13" xfId="43" applyFill="1" applyBorder="1" applyAlignment="1">
      <alignment horizontal="center" vertical="center" wrapText="1"/>
    </xf>
    <xf numFmtId="4" fontId="20" fillId="35" borderId="13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0" fillId="11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0" fillId="11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70" fillId="12" borderId="11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1" fillId="11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Fill="1" applyAlignment="1">
      <alignment horizontal="left" vertical="center"/>
    </xf>
    <xf numFmtId="0" fontId="20" fillId="11" borderId="22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73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/>
    </xf>
    <xf numFmtId="0" fontId="74" fillId="35" borderId="13" xfId="43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kormiles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frukty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zoomScale="70" zoomScaleNormal="70" zoomScalePageLayoutView="0" workbookViewId="0" topLeftCell="A4">
      <selection activeCell="T15" sqref="T1:T16384"/>
    </sheetView>
  </sheetViews>
  <sheetFormatPr defaultColWidth="9.140625" defaultRowHeight="15"/>
  <cols>
    <col min="1" max="1" width="17.8515625" style="1" customWidth="1"/>
    <col min="2" max="2" width="9.28125" style="1" customWidth="1"/>
    <col min="3" max="3" width="27.8515625" style="1" customWidth="1"/>
    <col min="4" max="4" width="16.7109375" style="1" customWidth="1"/>
    <col min="5" max="5" width="14.7109375" style="2" customWidth="1"/>
    <col min="6" max="6" width="14.8515625" style="2" customWidth="1"/>
    <col min="7" max="7" width="14.57421875" style="2" customWidth="1"/>
    <col min="8" max="8" width="12.421875" style="2" customWidth="1"/>
    <col min="9" max="9" width="15.57421875" style="2" customWidth="1"/>
    <col min="10" max="10" width="14.57421875" style="2" customWidth="1"/>
    <col min="11" max="11" width="15.140625" style="2" customWidth="1"/>
    <col min="12" max="12" width="12.57421875" style="2" customWidth="1"/>
    <col min="13" max="13" width="15.00390625" style="2" customWidth="1"/>
    <col min="14" max="14" width="22.00390625" style="2" customWidth="1"/>
    <col min="15" max="15" width="16.421875" style="2" customWidth="1"/>
    <col min="16" max="16" width="21.00390625" style="1" customWidth="1"/>
    <col min="17" max="17" width="17.421875" style="40" customWidth="1"/>
    <col min="18" max="18" width="18.57421875" style="40" customWidth="1"/>
    <col min="19" max="19" width="18.7109375" style="129" customWidth="1"/>
    <col min="20" max="16384" width="9.140625" style="1" customWidth="1"/>
  </cols>
  <sheetData>
    <row r="1" spans="1:19" ht="39.75" customHeight="1">
      <c r="A1" s="236" t="s">
        <v>353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8" ht="20.25">
      <c r="A2" s="55"/>
      <c r="B2" s="55"/>
      <c r="C2" s="55"/>
      <c r="D2" s="55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8"/>
      <c r="R2" s="58"/>
    </row>
    <row r="3" spans="1:19" s="16" customFormat="1" ht="25.5" customHeight="1">
      <c r="A3" s="218" t="s">
        <v>44</v>
      </c>
      <c r="B3" s="218" t="s">
        <v>301</v>
      </c>
      <c r="C3" s="218" t="s">
        <v>43</v>
      </c>
      <c r="D3" s="218" t="s">
        <v>15</v>
      </c>
      <c r="E3" s="218"/>
      <c r="F3" s="218"/>
      <c r="G3" s="218"/>
      <c r="H3" s="218"/>
      <c r="I3" s="218"/>
      <c r="J3" s="218"/>
      <c r="K3" s="218"/>
      <c r="L3" s="218" t="s">
        <v>46</v>
      </c>
      <c r="M3" s="218" t="s">
        <v>47</v>
      </c>
      <c r="N3" s="234" t="s">
        <v>303</v>
      </c>
      <c r="O3" s="225" t="s">
        <v>331</v>
      </c>
      <c r="P3" s="226" t="s">
        <v>278</v>
      </c>
      <c r="Q3" s="226" t="s">
        <v>282</v>
      </c>
      <c r="R3" s="226" t="s">
        <v>287</v>
      </c>
      <c r="S3" s="240" t="s">
        <v>291</v>
      </c>
    </row>
    <row r="4" spans="1:19" s="16" customFormat="1" ht="88.5" customHeight="1">
      <c r="A4" s="218"/>
      <c r="B4" s="218"/>
      <c r="C4" s="218"/>
      <c r="D4" s="218"/>
      <c r="E4" s="216" t="s">
        <v>340</v>
      </c>
      <c r="F4" s="216" t="s">
        <v>341</v>
      </c>
      <c r="G4" s="218" t="s">
        <v>342</v>
      </c>
      <c r="H4" s="238" t="s">
        <v>336</v>
      </c>
      <c r="I4" s="238" t="s">
        <v>350</v>
      </c>
      <c r="J4" s="218" t="s">
        <v>298</v>
      </c>
      <c r="K4" s="220"/>
      <c r="L4" s="218"/>
      <c r="M4" s="218"/>
      <c r="N4" s="234"/>
      <c r="O4" s="225"/>
      <c r="P4" s="227"/>
      <c r="Q4" s="227"/>
      <c r="R4" s="227"/>
      <c r="S4" s="241"/>
    </row>
    <row r="5" spans="1:19" s="16" customFormat="1" ht="153" customHeight="1">
      <c r="A5" s="218"/>
      <c r="B5" s="218"/>
      <c r="C5" s="218"/>
      <c r="D5" s="218"/>
      <c r="E5" s="217"/>
      <c r="F5" s="217"/>
      <c r="G5" s="219"/>
      <c r="H5" s="239"/>
      <c r="I5" s="239"/>
      <c r="J5" s="219"/>
      <c r="K5" s="221"/>
      <c r="L5" s="218"/>
      <c r="M5" s="218"/>
      <c r="N5" s="234"/>
      <c r="O5" s="225"/>
      <c r="P5" s="228"/>
      <c r="Q5" s="228"/>
      <c r="R5" s="228"/>
      <c r="S5" s="242"/>
    </row>
    <row r="6" spans="1:19" ht="42.75" customHeight="1">
      <c r="A6" s="222" t="s">
        <v>25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4"/>
    </row>
    <row r="7" spans="1:19" ht="194.25" customHeight="1">
      <c r="A7" s="74" t="s">
        <v>124</v>
      </c>
      <c r="B7" s="74" t="s">
        <v>28</v>
      </c>
      <c r="C7" s="75" t="s">
        <v>208</v>
      </c>
      <c r="D7" s="75" t="s">
        <v>42</v>
      </c>
      <c r="E7" s="142"/>
      <c r="F7" s="142">
        <v>63.33</v>
      </c>
      <c r="G7" s="142">
        <v>60</v>
      </c>
      <c r="H7" s="142"/>
      <c r="I7" s="142">
        <v>53.3</v>
      </c>
      <c r="J7" s="142"/>
      <c r="K7" s="141"/>
      <c r="L7" s="77">
        <f>COUNT(E7:J7)</f>
        <v>3</v>
      </c>
      <c r="M7" s="78">
        <f>STDEVA(E7:J7)/(SUM(E7:J7)/COUNTIF(E7:J7,"&gt;0"))</f>
        <v>0.08676589033621515</v>
      </c>
      <c r="N7" s="79">
        <f>1/L7*(SUM(E7:J7))</f>
        <v>58.876666666666665</v>
      </c>
      <c r="O7" s="80">
        <f>N7</f>
        <v>58.876666666666665</v>
      </c>
      <c r="P7" s="143">
        <v>51.96</v>
      </c>
      <c r="Q7" s="143">
        <v>56.8</v>
      </c>
      <c r="R7" s="143">
        <v>59.94</v>
      </c>
      <c r="S7" s="130">
        <v>57.5425</v>
      </c>
    </row>
    <row r="8" spans="1:19" ht="195" customHeight="1">
      <c r="A8" s="74" t="s">
        <v>124</v>
      </c>
      <c r="B8" s="144" t="s">
        <v>28</v>
      </c>
      <c r="C8" s="145" t="s">
        <v>209</v>
      </c>
      <c r="D8" s="145" t="s">
        <v>42</v>
      </c>
      <c r="E8" s="142">
        <v>67</v>
      </c>
      <c r="F8" s="142">
        <v>65</v>
      </c>
      <c r="G8" s="142">
        <v>69</v>
      </c>
      <c r="H8" s="146">
        <v>66.95</v>
      </c>
      <c r="I8" s="146"/>
      <c r="J8" s="142"/>
      <c r="K8" s="141"/>
      <c r="L8" s="77">
        <f>COUNT(E8:J8)</f>
        <v>4</v>
      </c>
      <c r="M8" s="78">
        <f>STDEVA(E8:J8)/(SUM(E8:J8)/COUNTIF(E8:J8,"&gt;0"))</f>
        <v>0.024380436902855702</v>
      </c>
      <c r="N8" s="79">
        <f>1/L8*(SUM(E8:J8))</f>
        <v>66.9875</v>
      </c>
      <c r="O8" s="80">
        <f>N8</f>
        <v>66.9875</v>
      </c>
      <c r="P8" s="143">
        <v>56.35</v>
      </c>
      <c r="Q8" s="143">
        <v>66.81</v>
      </c>
      <c r="R8" s="143">
        <v>64.18</v>
      </c>
      <c r="S8" s="130">
        <v>64.14999999999999</v>
      </c>
    </row>
    <row r="9" spans="1:19" ht="115.5" customHeight="1">
      <c r="A9" s="74" t="s">
        <v>125</v>
      </c>
      <c r="B9" s="74" t="s">
        <v>28</v>
      </c>
      <c r="C9" s="75" t="s">
        <v>218</v>
      </c>
      <c r="D9" s="75" t="s">
        <v>42</v>
      </c>
      <c r="E9" s="142">
        <v>114</v>
      </c>
      <c r="F9" s="142">
        <v>96.97</v>
      </c>
      <c r="G9" s="142">
        <v>94.5</v>
      </c>
      <c r="H9" s="146">
        <v>94.9</v>
      </c>
      <c r="I9" s="146"/>
      <c r="J9" s="142"/>
      <c r="K9" s="141"/>
      <c r="L9" s="77">
        <f>COUNT(E9:J9)</f>
        <v>4</v>
      </c>
      <c r="M9" s="78">
        <f>STDEVA(E9:J9)/(SUM(E9:J9)/COUNTIF(E9:J9,"&gt;0"))</f>
        <v>0.09326016348954504</v>
      </c>
      <c r="N9" s="79">
        <f>1/L9*(SUM(E9:J9))</f>
        <v>100.0925</v>
      </c>
      <c r="O9" s="80">
        <f>N9</f>
        <v>100.0925</v>
      </c>
      <c r="P9" s="143">
        <v>85.47</v>
      </c>
      <c r="Q9" s="143">
        <v>95.28</v>
      </c>
      <c r="R9" s="143">
        <v>94.31</v>
      </c>
      <c r="S9" s="130">
        <v>98.72999999999999</v>
      </c>
    </row>
    <row r="10" spans="1:21" ht="114" customHeight="1">
      <c r="A10" s="74" t="s">
        <v>125</v>
      </c>
      <c r="B10" s="144" t="s">
        <v>28</v>
      </c>
      <c r="C10" s="145" t="s">
        <v>217</v>
      </c>
      <c r="D10" s="145" t="s">
        <v>42</v>
      </c>
      <c r="E10" s="142">
        <v>114</v>
      </c>
      <c r="F10" s="142">
        <v>100</v>
      </c>
      <c r="G10" s="142">
        <v>104</v>
      </c>
      <c r="H10" s="142">
        <v>108.8</v>
      </c>
      <c r="I10" s="142">
        <v>102</v>
      </c>
      <c r="J10" s="142"/>
      <c r="K10" s="141"/>
      <c r="L10" s="77">
        <f>COUNT(E10:J10)</f>
        <v>5</v>
      </c>
      <c r="M10" s="78">
        <f>STDEVA(E10:J10)/(SUM(E10:J10)/COUNTIF(E10:J10,"&gt;0"))</f>
        <v>0.053393968204480495</v>
      </c>
      <c r="N10" s="79">
        <f>1/L10*(SUM(E10:J10))</f>
        <v>105.75999999999999</v>
      </c>
      <c r="O10" s="80">
        <f>N10</f>
        <v>105.75999999999999</v>
      </c>
      <c r="P10" s="76">
        <v>88.69</v>
      </c>
      <c r="Q10" s="76">
        <v>102.22</v>
      </c>
      <c r="R10" s="76">
        <v>98.08</v>
      </c>
      <c r="S10" s="130">
        <v>100.06200000000001</v>
      </c>
      <c r="U10" s="195"/>
    </row>
    <row r="11" spans="1:18" ht="33.75" customHeight="1">
      <c r="A11" s="82"/>
      <c r="B11" s="82"/>
      <c r="C11" s="83"/>
      <c r="D11" s="83"/>
      <c r="E11" s="84"/>
      <c r="F11" s="84"/>
      <c r="G11" s="84"/>
      <c r="H11" s="84"/>
      <c r="I11" s="84"/>
      <c r="J11" s="84"/>
      <c r="K11" s="84"/>
      <c r="L11" s="69"/>
      <c r="M11" s="70"/>
      <c r="N11" s="87"/>
      <c r="O11" s="87"/>
      <c r="P11" s="85"/>
      <c r="Q11" s="85"/>
      <c r="R11" s="85"/>
    </row>
    <row r="12" spans="1:19" ht="21.75" customHeight="1">
      <c r="A12" s="218" t="s">
        <v>44</v>
      </c>
      <c r="B12" s="218" t="s">
        <v>302</v>
      </c>
      <c r="C12" s="218" t="s">
        <v>43</v>
      </c>
      <c r="D12" s="218" t="s">
        <v>15</v>
      </c>
      <c r="E12" s="218"/>
      <c r="F12" s="218"/>
      <c r="G12" s="218"/>
      <c r="H12" s="218"/>
      <c r="I12" s="218"/>
      <c r="J12" s="218"/>
      <c r="K12" s="218"/>
      <c r="L12" s="218" t="s">
        <v>46</v>
      </c>
      <c r="M12" s="218" t="s">
        <v>47</v>
      </c>
      <c r="N12" s="234" t="s">
        <v>303</v>
      </c>
      <c r="O12" s="225" t="s">
        <v>332</v>
      </c>
      <c r="P12" s="226" t="s">
        <v>279</v>
      </c>
      <c r="Q12" s="226" t="s">
        <v>279</v>
      </c>
      <c r="R12" s="226" t="s">
        <v>288</v>
      </c>
      <c r="S12" s="243" t="s">
        <v>292</v>
      </c>
    </row>
    <row r="13" spans="1:19" ht="18.75" customHeight="1">
      <c r="A13" s="218"/>
      <c r="B13" s="218"/>
      <c r="C13" s="218"/>
      <c r="D13" s="218"/>
      <c r="E13" s="216" t="s">
        <v>334</v>
      </c>
      <c r="F13" s="216" t="s">
        <v>344</v>
      </c>
      <c r="G13" s="218" t="s">
        <v>342</v>
      </c>
      <c r="H13" s="216" t="s">
        <v>340</v>
      </c>
      <c r="I13" s="218" t="s">
        <v>343</v>
      </c>
      <c r="J13" s="216" t="s">
        <v>337</v>
      </c>
      <c r="K13" s="216" t="s">
        <v>336</v>
      </c>
      <c r="L13" s="218"/>
      <c r="M13" s="218"/>
      <c r="N13" s="234"/>
      <c r="O13" s="225"/>
      <c r="P13" s="227"/>
      <c r="Q13" s="227"/>
      <c r="R13" s="227"/>
      <c r="S13" s="243"/>
    </row>
    <row r="14" spans="1:19" ht="238.5" customHeight="1">
      <c r="A14" s="218"/>
      <c r="B14" s="218"/>
      <c r="C14" s="218"/>
      <c r="D14" s="218"/>
      <c r="E14" s="217"/>
      <c r="F14" s="217"/>
      <c r="G14" s="235"/>
      <c r="H14" s="217"/>
      <c r="I14" s="235"/>
      <c r="J14" s="217"/>
      <c r="K14" s="217"/>
      <c r="L14" s="218"/>
      <c r="M14" s="218"/>
      <c r="N14" s="234"/>
      <c r="O14" s="225"/>
      <c r="P14" s="228"/>
      <c r="Q14" s="228"/>
      <c r="R14" s="228"/>
      <c r="S14" s="243"/>
    </row>
    <row r="15" spans="1:19" ht="36.75" customHeight="1">
      <c r="A15" s="231" t="s">
        <v>26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3"/>
    </row>
    <row r="16" spans="1:19" ht="173.25" customHeight="1">
      <c r="A16" s="147" t="s">
        <v>126</v>
      </c>
      <c r="B16" s="74" t="s">
        <v>28</v>
      </c>
      <c r="C16" s="148" t="s">
        <v>179</v>
      </c>
      <c r="D16" s="75" t="s">
        <v>14</v>
      </c>
      <c r="E16" s="142">
        <v>160</v>
      </c>
      <c r="F16" s="142">
        <v>190</v>
      </c>
      <c r="G16" s="142"/>
      <c r="H16" s="142"/>
      <c r="I16" s="142">
        <v>195</v>
      </c>
      <c r="J16" s="142">
        <v>185</v>
      </c>
      <c r="K16" s="142">
        <v>137</v>
      </c>
      <c r="L16" s="77">
        <f aca="true" t="shared" si="0" ref="L16:L22">COUNT(E16:K16)</f>
        <v>5</v>
      </c>
      <c r="M16" s="78">
        <f aca="true" t="shared" si="1" ref="M16:M22">STDEVA(E16:K16)/(SUM(E16:K16)/COUNTIF(E16:K16,"&gt;0"))</f>
        <v>0.14070801880521636</v>
      </c>
      <c r="N16" s="79">
        <f aca="true" t="shared" si="2" ref="N16:N22">1/L16*(SUM(E16:K16))</f>
        <v>173.4</v>
      </c>
      <c r="O16" s="80">
        <f>N16</f>
        <v>173.4</v>
      </c>
      <c r="P16" s="143">
        <v>138.79</v>
      </c>
      <c r="Q16" s="143">
        <v>165.36</v>
      </c>
      <c r="R16" s="143">
        <v>181.47</v>
      </c>
      <c r="S16" s="130">
        <v>171.51999999999998</v>
      </c>
    </row>
    <row r="17" spans="1:19" ht="104.25" customHeight="1">
      <c r="A17" s="147" t="s">
        <v>127</v>
      </c>
      <c r="B17" s="74" t="s">
        <v>28</v>
      </c>
      <c r="C17" s="148" t="s">
        <v>131</v>
      </c>
      <c r="D17" s="75" t="s">
        <v>14</v>
      </c>
      <c r="E17" s="142">
        <v>220</v>
      </c>
      <c r="F17" s="142">
        <v>270</v>
      </c>
      <c r="G17" s="142"/>
      <c r="H17" s="142"/>
      <c r="I17" s="142">
        <v>270</v>
      </c>
      <c r="J17" s="146"/>
      <c r="K17" s="146"/>
      <c r="L17" s="77">
        <f t="shared" si="0"/>
        <v>3</v>
      </c>
      <c r="M17" s="78">
        <f t="shared" si="1"/>
        <v>0.11395071102426824</v>
      </c>
      <c r="N17" s="79">
        <f t="shared" si="2"/>
        <v>253.33333333333331</v>
      </c>
      <c r="O17" s="80">
        <f aca="true" t="shared" si="3" ref="O17:O22">N17</f>
        <v>253.33333333333331</v>
      </c>
      <c r="P17" s="143">
        <v>215.36</v>
      </c>
      <c r="Q17" s="143">
        <v>225.41</v>
      </c>
      <c r="R17" s="143">
        <v>236.41</v>
      </c>
      <c r="S17" s="130">
        <v>244.20000000000002</v>
      </c>
    </row>
    <row r="18" spans="1:19" ht="57" customHeight="1">
      <c r="A18" s="147" t="s">
        <v>129</v>
      </c>
      <c r="B18" s="74" t="s">
        <v>28</v>
      </c>
      <c r="C18" s="147" t="s">
        <v>132</v>
      </c>
      <c r="D18" s="75" t="s">
        <v>71</v>
      </c>
      <c r="E18" s="142">
        <v>130</v>
      </c>
      <c r="F18" s="142">
        <v>190</v>
      </c>
      <c r="G18" s="142"/>
      <c r="H18" s="142"/>
      <c r="I18" s="142">
        <v>180</v>
      </c>
      <c r="J18" s="146"/>
      <c r="K18" s="146"/>
      <c r="L18" s="77">
        <f t="shared" si="0"/>
        <v>3</v>
      </c>
      <c r="M18" s="78">
        <f t="shared" si="1"/>
        <v>0.19287301521985933</v>
      </c>
      <c r="N18" s="79">
        <f t="shared" si="2"/>
        <v>166.66666666666666</v>
      </c>
      <c r="O18" s="80">
        <f t="shared" si="3"/>
        <v>166.66666666666666</v>
      </c>
      <c r="P18" s="143">
        <v>153.96</v>
      </c>
      <c r="Q18" s="143">
        <v>165.8</v>
      </c>
      <c r="R18" s="143">
        <v>166.75</v>
      </c>
      <c r="S18" s="130">
        <v>182.07600000000002</v>
      </c>
    </row>
    <row r="19" spans="1:19" ht="65.25" customHeight="1">
      <c r="A19" s="147" t="s">
        <v>129</v>
      </c>
      <c r="B19" s="149" t="s">
        <v>28</v>
      </c>
      <c r="C19" s="150" t="s">
        <v>148</v>
      </c>
      <c r="D19" s="150" t="s">
        <v>71</v>
      </c>
      <c r="E19" s="142">
        <v>130</v>
      </c>
      <c r="F19" s="142">
        <v>190</v>
      </c>
      <c r="G19" s="142"/>
      <c r="H19" s="142"/>
      <c r="I19" s="142">
        <v>200</v>
      </c>
      <c r="J19" s="146"/>
      <c r="K19" s="146"/>
      <c r="L19" s="77">
        <f t="shared" si="0"/>
        <v>3</v>
      </c>
      <c r="M19" s="78">
        <f t="shared" si="1"/>
        <v>0.21841955176154917</v>
      </c>
      <c r="N19" s="79">
        <f t="shared" si="2"/>
        <v>173.33333333333331</v>
      </c>
      <c r="O19" s="80">
        <f t="shared" si="3"/>
        <v>173.33333333333331</v>
      </c>
      <c r="P19" s="143">
        <v>166.11</v>
      </c>
      <c r="Q19" s="143">
        <v>171.48</v>
      </c>
      <c r="R19" s="143">
        <v>172.86</v>
      </c>
      <c r="S19" s="130">
        <v>175.415</v>
      </c>
    </row>
    <row r="20" spans="1:19" ht="139.5" customHeight="1">
      <c r="A20" s="147" t="s">
        <v>130</v>
      </c>
      <c r="B20" s="75" t="s">
        <v>28</v>
      </c>
      <c r="C20" s="75" t="s">
        <v>133</v>
      </c>
      <c r="D20" s="75" t="s">
        <v>71</v>
      </c>
      <c r="E20" s="142"/>
      <c r="F20" s="142">
        <v>250</v>
      </c>
      <c r="G20" s="142">
        <v>130</v>
      </c>
      <c r="H20" s="142">
        <v>237</v>
      </c>
      <c r="I20" s="142">
        <v>250</v>
      </c>
      <c r="J20" s="146"/>
      <c r="K20" s="146"/>
      <c r="L20" s="77">
        <f t="shared" si="0"/>
        <v>4</v>
      </c>
      <c r="M20" s="78">
        <f t="shared" si="1"/>
        <v>0.26831425505884926</v>
      </c>
      <c r="N20" s="79">
        <f t="shared" si="2"/>
        <v>216.75</v>
      </c>
      <c r="O20" s="80">
        <f t="shared" si="3"/>
        <v>216.75</v>
      </c>
      <c r="P20" s="143">
        <v>178.12</v>
      </c>
      <c r="Q20" s="143">
        <v>203.86</v>
      </c>
      <c r="R20" s="143">
        <v>205.86</v>
      </c>
      <c r="S20" s="130">
        <v>212.836</v>
      </c>
    </row>
    <row r="21" spans="1:19" ht="147.75" customHeight="1">
      <c r="A21" s="151" t="s">
        <v>128</v>
      </c>
      <c r="B21" s="144" t="s">
        <v>28</v>
      </c>
      <c r="C21" s="152" t="s">
        <v>238</v>
      </c>
      <c r="D21" s="145" t="s">
        <v>14</v>
      </c>
      <c r="E21" s="142">
        <v>160</v>
      </c>
      <c r="F21" s="142">
        <v>220</v>
      </c>
      <c r="G21" s="142"/>
      <c r="H21" s="142">
        <v>220</v>
      </c>
      <c r="I21" s="142">
        <v>190</v>
      </c>
      <c r="J21" s="153"/>
      <c r="K21" s="153">
        <v>225</v>
      </c>
      <c r="L21" s="77">
        <f t="shared" si="0"/>
        <v>5</v>
      </c>
      <c r="M21" s="78">
        <f t="shared" si="1"/>
        <v>0.1366939598572572</v>
      </c>
      <c r="N21" s="79">
        <f t="shared" si="2"/>
        <v>203</v>
      </c>
      <c r="O21" s="80">
        <f t="shared" si="3"/>
        <v>203</v>
      </c>
      <c r="P21" s="143">
        <v>181.93</v>
      </c>
      <c r="Q21" s="143">
        <v>194.12</v>
      </c>
      <c r="R21" s="143">
        <v>216.05</v>
      </c>
      <c r="S21" s="130">
        <v>210.83375</v>
      </c>
    </row>
    <row r="22" spans="1:21" ht="218.25" customHeight="1">
      <c r="A22" s="147" t="s">
        <v>128</v>
      </c>
      <c r="B22" s="75" t="s">
        <v>28</v>
      </c>
      <c r="C22" s="75" t="s">
        <v>304</v>
      </c>
      <c r="D22" s="75" t="s">
        <v>14</v>
      </c>
      <c r="E22" s="142">
        <v>165</v>
      </c>
      <c r="F22" s="142">
        <v>240</v>
      </c>
      <c r="G22" s="142"/>
      <c r="H22" s="142">
        <v>275</v>
      </c>
      <c r="I22" s="142">
        <v>250</v>
      </c>
      <c r="J22" s="142">
        <v>219</v>
      </c>
      <c r="K22" s="142">
        <v>225</v>
      </c>
      <c r="L22" s="77">
        <f t="shared" si="0"/>
        <v>6</v>
      </c>
      <c r="M22" s="78">
        <f t="shared" si="1"/>
        <v>0.16210228116393524</v>
      </c>
      <c r="N22" s="79">
        <f t="shared" si="2"/>
        <v>229</v>
      </c>
      <c r="O22" s="80">
        <f t="shared" si="3"/>
        <v>229</v>
      </c>
      <c r="P22" s="76">
        <v>184.33</v>
      </c>
      <c r="Q22" s="76">
        <v>214.25</v>
      </c>
      <c r="R22" s="76">
        <v>224.41</v>
      </c>
      <c r="S22" s="130">
        <v>228.178</v>
      </c>
      <c r="U22" s="195"/>
    </row>
    <row r="23" spans="1:19" ht="29.25" customHeight="1">
      <c r="A23" s="230" t="s">
        <v>178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</row>
    <row r="24" spans="1:18" ht="20.25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29"/>
      <c r="Q24" s="229"/>
      <c r="R24" s="229"/>
    </row>
    <row r="25" spans="1:18" ht="20.2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29"/>
      <c r="Q25" s="229"/>
      <c r="R25" s="229"/>
    </row>
    <row r="26" spans="1:18" ht="20.2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29"/>
      <c r="Q26" s="229"/>
      <c r="R26" s="229"/>
    </row>
    <row r="27" spans="14:19" ht="12.75">
      <c r="N27" s="194"/>
      <c r="O27" s="194"/>
      <c r="P27" s="194"/>
      <c r="Q27" s="194"/>
      <c r="R27" s="194"/>
      <c r="S27" s="194"/>
    </row>
  </sheetData>
  <sheetProtection/>
  <mergeCells count="48">
    <mergeCell ref="S3:S5"/>
    <mergeCell ref="S12:S14"/>
    <mergeCell ref="H4:H5"/>
    <mergeCell ref="P3:P5"/>
    <mergeCell ref="P12:P14"/>
    <mergeCell ref="J4:J5"/>
    <mergeCell ref="R3:R5"/>
    <mergeCell ref="R12:R14"/>
    <mergeCell ref="M12:M14"/>
    <mergeCell ref="N3:N5"/>
    <mergeCell ref="L3:L5"/>
    <mergeCell ref="C3:C5"/>
    <mergeCell ref="A3:A5"/>
    <mergeCell ref="B3:B5"/>
    <mergeCell ref="L12:L14"/>
    <mergeCell ref="J13:J14"/>
    <mergeCell ref="F13:F14"/>
    <mergeCell ref="D12:D14"/>
    <mergeCell ref="E4:E5"/>
    <mergeCell ref="B12:B14"/>
    <mergeCell ref="D3:D5"/>
    <mergeCell ref="R24:R26"/>
    <mergeCell ref="A1:S1"/>
    <mergeCell ref="A24:O26"/>
    <mergeCell ref="C12:C14"/>
    <mergeCell ref="G13:G14"/>
    <mergeCell ref="E12:K12"/>
    <mergeCell ref="O12:O14"/>
    <mergeCell ref="I4:I5"/>
    <mergeCell ref="A12:A14"/>
    <mergeCell ref="Q24:Q26"/>
    <mergeCell ref="P24:P26"/>
    <mergeCell ref="A23:S23"/>
    <mergeCell ref="A15:S15"/>
    <mergeCell ref="N12:N14"/>
    <mergeCell ref="I13:I14"/>
    <mergeCell ref="K13:K14"/>
    <mergeCell ref="H13:H14"/>
    <mergeCell ref="F4:F5"/>
    <mergeCell ref="E13:E14"/>
    <mergeCell ref="E3:K3"/>
    <mergeCell ref="G4:G5"/>
    <mergeCell ref="K4:K5"/>
    <mergeCell ref="A6:S6"/>
    <mergeCell ref="O3:O5"/>
    <mergeCell ref="M3:M5"/>
    <mergeCell ref="Q3:Q5"/>
    <mergeCell ref="Q12:Q14"/>
  </mergeCells>
  <printOptions/>
  <pageMargins left="0.35433070866141736" right="0.1968503937007874" top="0.31496062992125984" bottom="0.2755905511811024" header="0.31496062992125984" footer="0.31496062992125984"/>
  <pageSetup fitToHeight="2" horizontalDpi="600" verticalDpi="600" orientation="landscape" paperSize="9" scale="45" r:id="rId1"/>
  <rowBreaks count="1" manualBreakCount="1">
    <brk id="1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55" zoomScaleNormal="55" zoomScalePageLayoutView="0" workbookViewId="0" topLeftCell="A1">
      <selection activeCell="N12" sqref="N12"/>
    </sheetView>
  </sheetViews>
  <sheetFormatPr defaultColWidth="9.140625" defaultRowHeight="15"/>
  <cols>
    <col min="1" max="1" width="27.00390625" style="3" customWidth="1"/>
    <col min="2" max="2" width="9.140625" style="3" customWidth="1"/>
    <col min="3" max="3" width="29.28125" style="3" customWidth="1"/>
    <col min="4" max="4" width="26.57421875" style="3" customWidth="1"/>
    <col min="5" max="5" width="15.28125" style="25" customWidth="1"/>
    <col min="6" max="12" width="15.28125" style="54" customWidth="1"/>
    <col min="13" max="13" width="15.28125" style="25" customWidth="1"/>
    <col min="14" max="14" width="13.00390625" style="4" customWidth="1"/>
    <col min="15" max="15" width="15.140625" style="4" customWidth="1"/>
    <col min="16" max="16" width="33.140625" style="4" customWidth="1"/>
    <col min="17" max="17" width="18.28125" style="4" customWidth="1"/>
    <col min="18" max="18" width="15.00390625" style="43" customWidth="1"/>
    <col min="19" max="19" width="14.57421875" style="43" customWidth="1"/>
    <col min="20" max="20" width="13.421875" style="43" customWidth="1"/>
    <col min="21" max="21" width="15.57421875" style="43" customWidth="1"/>
    <col min="22" max="22" width="23.140625" style="3" customWidth="1"/>
    <col min="23" max="16384" width="9.140625" style="3" customWidth="1"/>
  </cols>
  <sheetData>
    <row r="1" spans="1:21" ht="20.25">
      <c r="A1" s="245" t="s">
        <v>354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ht="20.25">
      <c r="A2" s="93"/>
      <c r="B2" s="93"/>
      <c r="C2" s="93"/>
      <c r="D2" s="93"/>
      <c r="E2" s="94"/>
      <c r="F2" s="95"/>
      <c r="G2" s="95"/>
      <c r="H2" s="95"/>
      <c r="I2" s="95"/>
      <c r="J2" s="95"/>
      <c r="K2" s="95"/>
      <c r="L2" s="95"/>
      <c r="M2" s="94"/>
      <c r="N2" s="96"/>
      <c r="O2" s="96"/>
      <c r="P2" s="96"/>
      <c r="Q2" s="96"/>
      <c r="R2" s="97"/>
      <c r="S2" s="97"/>
      <c r="T2" s="97"/>
      <c r="U2" s="97"/>
    </row>
    <row r="3" spans="1:21" s="5" customFormat="1" ht="20.25">
      <c r="A3" s="218" t="s">
        <v>44</v>
      </c>
      <c r="B3" s="218" t="s">
        <v>27</v>
      </c>
      <c r="C3" s="218" t="s">
        <v>43</v>
      </c>
      <c r="D3" s="218" t="s">
        <v>15</v>
      </c>
      <c r="E3" s="218"/>
      <c r="F3" s="218"/>
      <c r="G3" s="218"/>
      <c r="H3" s="218"/>
      <c r="I3" s="218"/>
      <c r="J3" s="218"/>
      <c r="K3" s="218"/>
      <c r="L3" s="218"/>
      <c r="M3" s="218"/>
      <c r="N3" s="218" t="s">
        <v>46</v>
      </c>
      <c r="O3" s="218" t="s">
        <v>47</v>
      </c>
      <c r="P3" s="234" t="s">
        <v>303</v>
      </c>
      <c r="Q3" s="225" t="s">
        <v>332</v>
      </c>
      <c r="R3" s="226" t="s">
        <v>279</v>
      </c>
      <c r="S3" s="226" t="s">
        <v>283</v>
      </c>
      <c r="T3" s="226" t="s">
        <v>288</v>
      </c>
      <c r="U3" s="226" t="s">
        <v>292</v>
      </c>
    </row>
    <row r="4" spans="1:21" s="5" customFormat="1" ht="20.25" customHeight="1">
      <c r="A4" s="218"/>
      <c r="B4" s="218"/>
      <c r="C4" s="218"/>
      <c r="D4" s="218"/>
      <c r="E4" s="246" t="s">
        <v>346</v>
      </c>
      <c r="F4" s="246" t="s">
        <v>334</v>
      </c>
      <c r="G4" s="246" t="s">
        <v>344</v>
      </c>
      <c r="H4" s="135"/>
      <c r="I4" s="218" t="s">
        <v>350</v>
      </c>
      <c r="J4" s="246" t="s">
        <v>365</v>
      </c>
      <c r="K4" s="246" t="s">
        <v>362</v>
      </c>
      <c r="L4" s="248" t="s">
        <v>349</v>
      </c>
      <c r="M4" s="249" t="s">
        <v>338</v>
      </c>
      <c r="N4" s="218"/>
      <c r="O4" s="218"/>
      <c r="P4" s="234"/>
      <c r="Q4" s="225"/>
      <c r="R4" s="227"/>
      <c r="S4" s="227"/>
      <c r="T4" s="227"/>
      <c r="U4" s="227"/>
    </row>
    <row r="5" spans="1:21" s="5" customFormat="1" ht="169.5" customHeight="1">
      <c r="A5" s="218"/>
      <c r="B5" s="218"/>
      <c r="C5" s="218"/>
      <c r="D5" s="218"/>
      <c r="E5" s="247"/>
      <c r="F5" s="247"/>
      <c r="G5" s="247"/>
      <c r="H5" s="136" t="s">
        <v>298</v>
      </c>
      <c r="I5" s="218"/>
      <c r="J5" s="247"/>
      <c r="K5" s="247"/>
      <c r="L5" s="247"/>
      <c r="M5" s="250"/>
      <c r="N5" s="218"/>
      <c r="O5" s="218"/>
      <c r="P5" s="234"/>
      <c r="Q5" s="225"/>
      <c r="R5" s="228"/>
      <c r="S5" s="228"/>
      <c r="T5" s="228"/>
      <c r="U5" s="228"/>
    </row>
    <row r="6" spans="1:21" ht="20.25">
      <c r="A6" s="231" t="s">
        <v>29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2" ht="60.75">
      <c r="A7" s="147" t="s">
        <v>30</v>
      </c>
      <c r="B7" s="74" t="s">
        <v>28</v>
      </c>
      <c r="C7" s="75" t="s">
        <v>137</v>
      </c>
      <c r="D7" s="75" t="s">
        <v>72</v>
      </c>
      <c r="E7" s="143">
        <v>37</v>
      </c>
      <c r="F7" s="155"/>
      <c r="G7" s="155"/>
      <c r="H7" s="155">
        <v>37.5</v>
      </c>
      <c r="I7" s="155"/>
      <c r="J7" s="155">
        <v>25.93</v>
      </c>
      <c r="K7" s="155">
        <v>26.19</v>
      </c>
      <c r="L7" s="155"/>
      <c r="M7" s="155">
        <v>35</v>
      </c>
      <c r="N7" s="77">
        <f aca="true" t="shared" si="0" ref="N7:N14">COUNT(E7:M7)</f>
        <v>5</v>
      </c>
      <c r="O7" s="78">
        <f aca="true" t="shared" si="1" ref="O7:O14">STDEVA(E7:M7)/(SUM(E7:M7)/COUNTIF(E7:M7,"&gt;0"))</f>
        <v>0.17927723334397083</v>
      </c>
      <c r="P7" s="79">
        <f aca="true" t="shared" si="2" ref="P7:P14">1/N7*(SUM(E7:M7))</f>
        <v>32.324000000000005</v>
      </c>
      <c r="Q7" s="80">
        <f>P7</f>
        <v>32.324000000000005</v>
      </c>
      <c r="R7" s="143">
        <v>37.92</v>
      </c>
      <c r="S7" s="143">
        <v>68.46</v>
      </c>
      <c r="T7" s="143">
        <v>52.21</v>
      </c>
      <c r="U7" s="143">
        <v>39.56666666666666</v>
      </c>
      <c r="V7" s="55"/>
    </row>
    <row r="8" spans="1:22" ht="60.75">
      <c r="A8" s="147" t="s">
        <v>51</v>
      </c>
      <c r="B8" s="74" t="s">
        <v>28</v>
      </c>
      <c r="C8" s="75" t="s">
        <v>138</v>
      </c>
      <c r="D8" s="75" t="s">
        <v>72</v>
      </c>
      <c r="E8" s="143"/>
      <c r="F8" s="155"/>
      <c r="G8" s="155"/>
      <c r="H8" s="155"/>
      <c r="I8" s="155">
        <v>22.29</v>
      </c>
      <c r="J8" s="155">
        <v>27.57</v>
      </c>
      <c r="K8" s="155">
        <v>19.23</v>
      </c>
      <c r="L8" s="155"/>
      <c r="M8" s="155">
        <v>36</v>
      </c>
      <c r="N8" s="77">
        <f t="shared" si="0"/>
        <v>4</v>
      </c>
      <c r="O8" s="78">
        <f t="shared" si="1"/>
        <v>0.27949888852141147</v>
      </c>
      <c r="P8" s="79">
        <f t="shared" si="2"/>
        <v>26.2725</v>
      </c>
      <c r="Q8" s="80">
        <f aca="true" t="shared" si="3" ref="Q8:Q14">P8</f>
        <v>26.2725</v>
      </c>
      <c r="R8" s="143">
        <v>39.87</v>
      </c>
      <c r="S8" s="143">
        <v>115.98</v>
      </c>
      <c r="T8" s="143">
        <v>51.13</v>
      </c>
      <c r="U8" s="143">
        <v>39.656666666666666</v>
      </c>
      <c r="V8" s="55"/>
    </row>
    <row r="9" spans="1:22" ht="60.75">
      <c r="A9" s="147" t="s">
        <v>134</v>
      </c>
      <c r="B9" s="74" t="s">
        <v>28</v>
      </c>
      <c r="C9" s="75" t="s">
        <v>139</v>
      </c>
      <c r="D9" s="75" t="s">
        <v>88</v>
      </c>
      <c r="E9" s="143"/>
      <c r="F9" s="155">
        <v>350</v>
      </c>
      <c r="G9" s="155">
        <v>220</v>
      </c>
      <c r="H9" s="155"/>
      <c r="I9" s="155">
        <v>189.47</v>
      </c>
      <c r="J9" s="155"/>
      <c r="K9" s="155"/>
      <c r="L9" s="155"/>
      <c r="M9" s="155">
        <v>200</v>
      </c>
      <c r="N9" s="77">
        <f t="shared" si="0"/>
        <v>4</v>
      </c>
      <c r="O9" s="78">
        <f t="shared" si="1"/>
        <v>0.31061108596373943</v>
      </c>
      <c r="P9" s="79">
        <f t="shared" si="2"/>
        <v>239.8675</v>
      </c>
      <c r="Q9" s="80">
        <f t="shared" si="3"/>
        <v>239.8675</v>
      </c>
      <c r="R9" s="143">
        <v>245.78</v>
      </c>
      <c r="S9" s="143">
        <v>359.55</v>
      </c>
      <c r="T9" s="143">
        <v>258.74</v>
      </c>
      <c r="U9" s="143">
        <v>253.07200000000003</v>
      </c>
      <c r="V9" s="55"/>
    </row>
    <row r="10" spans="1:22" ht="121.5">
      <c r="A10" s="192" t="s">
        <v>135</v>
      </c>
      <c r="B10" s="208" t="s">
        <v>28</v>
      </c>
      <c r="C10" s="209" t="s">
        <v>140</v>
      </c>
      <c r="D10" s="209" t="s">
        <v>72</v>
      </c>
      <c r="E10" s="214">
        <v>40</v>
      </c>
      <c r="F10" s="215"/>
      <c r="G10" s="215"/>
      <c r="H10" s="215">
        <v>32.5</v>
      </c>
      <c r="I10" s="215"/>
      <c r="J10" s="215"/>
      <c r="K10" s="215">
        <v>24.07</v>
      </c>
      <c r="L10" s="215">
        <v>32.5</v>
      </c>
      <c r="M10" s="215"/>
      <c r="N10" s="212">
        <f t="shared" si="0"/>
        <v>4</v>
      </c>
      <c r="O10" s="213">
        <f t="shared" si="1"/>
        <v>0.20171795907831652</v>
      </c>
      <c r="P10" s="210">
        <f t="shared" si="2"/>
        <v>32.2675</v>
      </c>
      <c r="Q10" s="210">
        <f t="shared" si="3"/>
        <v>32.2675</v>
      </c>
      <c r="R10" s="214">
        <v>41.12</v>
      </c>
      <c r="S10" s="214">
        <v>60.33</v>
      </c>
      <c r="T10" s="214">
        <v>64.24</v>
      </c>
      <c r="U10" s="214">
        <v>36.06666666666666</v>
      </c>
      <c r="V10" s="55"/>
    </row>
    <row r="11" spans="1:22" ht="162">
      <c r="A11" s="192" t="s">
        <v>136</v>
      </c>
      <c r="B11" s="208" t="s">
        <v>28</v>
      </c>
      <c r="C11" s="209" t="s">
        <v>141</v>
      </c>
      <c r="D11" s="209" t="s">
        <v>91</v>
      </c>
      <c r="E11" s="210"/>
      <c r="F11" s="211"/>
      <c r="G11" s="211"/>
      <c r="H11" s="211">
        <v>150</v>
      </c>
      <c r="I11" s="211">
        <v>118.39</v>
      </c>
      <c r="J11" s="211"/>
      <c r="K11" s="211"/>
      <c r="L11" s="211">
        <v>150</v>
      </c>
      <c r="M11" s="211"/>
      <c r="N11" s="212">
        <f t="shared" si="0"/>
        <v>3</v>
      </c>
      <c r="O11" s="213">
        <f t="shared" si="1"/>
        <v>0.13085906935455535</v>
      </c>
      <c r="P11" s="210">
        <f t="shared" si="2"/>
        <v>139.4633333333333</v>
      </c>
      <c r="Q11" s="210">
        <f t="shared" si="3"/>
        <v>139.4633333333333</v>
      </c>
      <c r="R11" s="210">
        <v>210.73</v>
      </c>
      <c r="S11" s="210">
        <v>250.94</v>
      </c>
      <c r="T11" s="210">
        <v>108.67</v>
      </c>
      <c r="U11" s="210">
        <v>150.66666666666666</v>
      </c>
      <c r="V11" s="55"/>
    </row>
    <row r="12" spans="1:22" ht="60.75">
      <c r="A12" s="151" t="s">
        <v>239</v>
      </c>
      <c r="B12" s="144" t="s">
        <v>28</v>
      </c>
      <c r="C12" s="145" t="s">
        <v>137</v>
      </c>
      <c r="D12" s="145" t="s">
        <v>72</v>
      </c>
      <c r="E12" s="76"/>
      <c r="F12" s="156"/>
      <c r="G12" s="156"/>
      <c r="H12" s="156"/>
      <c r="I12" s="156">
        <v>39.99</v>
      </c>
      <c r="J12" s="156">
        <v>26.2</v>
      </c>
      <c r="K12" s="156">
        <v>29.98</v>
      </c>
      <c r="L12" s="156"/>
      <c r="M12" s="156">
        <v>35</v>
      </c>
      <c r="N12" s="77">
        <f t="shared" si="0"/>
        <v>4</v>
      </c>
      <c r="O12" s="78">
        <f t="shared" si="1"/>
        <v>0.18300955469711486</v>
      </c>
      <c r="P12" s="79">
        <f t="shared" si="2"/>
        <v>32.792500000000004</v>
      </c>
      <c r="Q12" s="80">
        <f t="shared" si="3"/>
        <v>32.792500000000004</v>
      </c>
      <c r="R12" s="76">
        <v>40.95</v>
      </c>
      <c r="S12" s="76">
        <v>76.02</v>
      </c>
      <c r="T12" s="76">
        <v>68.65</v>
      </c>
      <c r="U12" s="76">
        <v>46.114000000000004</v>
      </c>
      <c r="V12" s="55"/>
    </row>
    <row r="13" spans="1:22" ht="81">
      <c r="A13" s="207" t="s">
        <v>240</v>
      </c>
      <c r="B13" s="157" t="s">
        <v>28</v>
      </c>
      <c r="C13" s="158" t="s">
        <v>241</v>
      </c>
      <c r="D13" s="158" t="s">
        <v>72</v>
      </c>
      <c r="E13" s="143"/>
      <c r="F13" s="155"/>
      <c r="G13" s="155"/>
      <c r="H13" s="155"/>
      <c r="I13" s="155">
        <v>35.99</v>
      </c>
      <c r="J13" s="155">
        <v>24.82</v>
      </c>
      <c r="K13" s="155">
        <v>28.54</v>
      </c>
      <c r="L13" s="155"/>
      <c r="M13" s="155">
        <v>35</v>
      </c>
      <c r="N13" s="77">
        <f t="shared" si="0"/>
        <v>4</v>
      </c>
      <c r="O13" s="78">
        <f t="shared" si="1"/>
        <v>0.17133762217158308</v>
      </c>
      <c r="P13" s="79">
        <f t="shared" si="2"/>
        <v>31.0875</v>
      </c>
      <c r="Q13" s="80">
        <f t="shared" si="3"/>
        <v>31.0875</v>
      </c>
      <c r="R13" s="143">
        <v>32.77</v>
      </c>
      <c r="S13" s="143">
        <v>60.03</v>
      </c>
      <c r="T13" s="143">
        <v>53.52</v>
      </c>
      <c r="U13" s="143">
        <v>43.322</v>
      </c>
      <c r="V13" s="55"/>
    </row>
    <row r="14" spans="1:22" ht="121.5">
      <c r="A14" s="192" t="s">
        <v>11</v>
      </c>
      <c r="B14" s="208" t="s">
        <v>28</v>
      </c>
      <c r="C14" s="209" t="s">
        <v>142</v>
      </c>
      <c r="D14" s="209" t="s">
        <v>12</v>
      </c>
      <c r="E14" s="210"/>
      <c r="F14" s="211"/>
      <c r="G14" s="211"/>
      <c r="H14" s="211">
        <v>115</v>
      </c>
      <c r="I14" s="211">
        <v>129.99</v>
      </c>
      <c r="J14" s="211"/>
      <c r="K14" s="211"/>
      <c r="L14" s="211">
        <v>162</v>
      </c>
      <c r="M14" s="211"/>
      <c r="N14" s="212">
        <f t="shared" si="0"/>
        <v>3</v>
      </c>
      <c r="O14" s="213">
        <f t="shared" si="1"/>
        <v>0.17696840944015282</v>
      </c>
      <c r="P14" s="210">
        <f t="shared" si="2"/>
        <v>135.66333333333333</v>
      </c>
      <c r="Q14" s="210">
        <f t="shared" si="3"/>
        <v>135.66333333333333</v>
      </c>
      <c r="R14" s="210">
        <v>197.45</v>
      </c>
      <c r="S14" s="210">
        <v>185.94</v>
      </c>
      <c r="T14" s="210">
        <v>117.59</v>
      </c>
      <c r="U14" s="210">
        <v>160.115</v>
      </c>
      <c r="V14" s="55"/>
    </row>
    <row r="15" spans="1:21" s="32" customFormat="1" ht="18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66"/>
      <c r="R15" s="67"/>
      <c r="S15" s="67"/>
      <c r="T15" s="67"/>
      <c r="U15" s="67"/>
    </row>
    <row r="16" spans="1:21" ht="18.75">
      <c r="A16" s="55"/>
      <c r="B16" s="55"/>
      <c r="C16" s="55"/>
      <c r="D16" s="55"/>
      <c r="E16" s="64"/>
      <c r="F16" s="65"/>
      <c r="G16" s="65"/>
      <c r="H16" s="65"/>
      <c r="I16" s="65"/>
      <c r="J16" s="65"/>
      <c r="K16" s="65"/>
      <c r="L16" s="65"/>
      <c r="M16" s="64"/>
      <c r="N16" s="57"/>
      <c r="O16" s="57"/>
      <c r="P16" s="57"/>
      <c r="Q16" s="57"/>
      <c r="R16" s="56"/>
      <c r="S16" s="56"/>
      <c r="T16" s="56"/>
      <c r="U16" s="56"/>
    </row>
    <row r="17" spans="1:21" ht="18.75">
      <c r="A17" s="55"/>
      <c r="B17" s="55"/>
      <c r="C17" s="55"/>
      <c r="D17" s="55"/>
      <c r="E17" s="64"/>
      <c r="F17" s="65"/>
      <c r="G17" s="65"/>
      <c r="H17" s="65"/>
      <c r="I17" s="65"/>
      <c r="J17" s="65"/>
      <c r="K17" s="65"/>
      <c r="L17" s="65"/>
      <c r="M17" s="64"/>
      <c r="N17" s="57"/>
      <c r="O17" s="57"/>
      <c r="P17" s="57"/>
      <c r="Q17" s="57"/>
      <c r="R17" s="56"/>
      <c r="S17" s="56"/>
      <c r="T17" s="56"/>
      <c r="U17" s="56"/>
    </row>
    <row r="18" spans="1:21" ht="18.75">
      <c r="A18" s="55"/>
      <c r="B18" s="55"/>
      <c r="C18" s="55"/>
      <c r="D18" s="55"/>
      <c r="E18" s="64"/>
      <c r="F18" s="65"/>
      <c r="G18" s="65"/>
      <c r="H18" s="65"/>
      <c r="I18" s="65"/>
      <c r="J18" s="65"/>
      <c r="K18" s="65"/>
      <c r="L18" s="65"/>
      <c r="M18" s="64"/>
      <c r="N18" s="57"/>
      <c r="O18" s="57"/>
      <c r="P18" s="57"/>
      <c r="Q18" s="57"/>
      <c r="R18" s="56"/>
      <c r="S18" s="56"/>
      <c r="T18" s="56"/>
      <c r="U18" s="56"/>
    </row>
  </sheetData>
  <sheetProtection/>
  <mergeCells count="24">
    <mergeCell ref="U3:U5"/>
    <mergeCell ref="T3:T5"/>
    <mergeCell ref="S3:S5"/>
    <mergeCell ref="R3:R5"/>
    <mergeCell ref="I4:I5"/>
    <mergeCell ref="K4:K5"/>
    <mergeCell ref="J4:J5"/>
    <mergeCell ref="C3:C5"/>
    <mergeCell ref="F4:F5"/>
    <mergeCell ref="G4:G5"/>
    <mergeCell ref="Q3:Q5"/>
    <mergeCell ref="L4:L5"/>
    <mergeCell ref="D3:D5"/>
    <mergeCell ref="M4:M5"/>
    <mergeCell ref="A15:P15"/>
    <mergeCell ref="N3:N5"/>
    <mergeCell ref="O3:O5"/>
    <mergeCell ref="P3:P5"/>
    <mergeCell ref="A3:A5"/>
    <mergeCell ref="A1:U1"/>
    <mergeCell ref="A6:U6"/>
    <mergeCell ref="E3:M3"/>
    <mergeCell ref="B3:B5"/>
    <mergeCell ref="E4:E5"/>
  </mergeCells>
  <hyperlinks>
    <hyperlink ref="L4" r:id="rId1" display="https://kormiles.ru"/>
  </hyperlink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tabSelected="1" zoomScale="70" zoomScaleNormal="70" zoomScalePageLayoutView="0" workbookViewId="0" topLeftCell="A5">
      <selection activeCell="K8" sqref="K8"/>
    </sheetView>
  </sheetViews>
  <sheetFormatPr defaultColWidth="9.140625" defaultRowHeight="15"/>
  <cols>
    <col min="1" max="1" width="24.140625" style="6" customWidth="1"/>
    <col min="2" max="2" width="10.28125" style="6" customWidth="1"/>
    <col min="3" max="3" width="41.8515625" style="6" customWidth="1"/>
    <col min="4" max="4" width="22.421875" style="6" customWidth="1"/>
    <col min="5" max="5" width="15.140625" style="7" customWidth="1"/>
    <col min="6" max="7" width="15.28125" style="7" customWidth="1"/>
    <col min="8" max="8" width="13.57421875" style="7" customWidth="1"/>
    <col min="9" max="9" width="14.57421875" style="7" customWidth="1"/>
    <col min="10" max="10" width="8.57421875" style="7" customWidth="1"/>
    <col min="11" max="11" width="11.140625" style="7" customWidth="1"/>
    <col min="12" max="12" width="21.421875" style="7" customWidth="1"/>
    <col min="13" max="13" width="15.57421875" style="7" customWidth="1"/>
    <col min="14" max="14" width="15.57421875" style="7" hidden="1" customWidth="1"/>
    <col min="15" max="15" width="16.00390625" style="6" customWidth="1"/>
    <col min="16" max="16" width="12.140625" style="38" customWidth="1"/>
    <col min="17" max="18" width="17.28125" style="38" customWidth="1"/>
    <col min="19" max="19" width="16.140625" style="196" customWidth="1"/>
    <col min="20" max="16384" width="9.140625" style="6" customWidth="1"/>
  </cols>
  <sheetData>
    <row r="1" ht="21" customHeight="1" hidden="1"/>
    <row r="2" spans="1:18" ht="27.75" customHeight="1">
      <c r="A2" s="263" t="s">
        <v>355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1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9"/>
      <c r="O3" s="88"/>
      <c r="P3" s="90"/>
      <c r="Q3" s="90"/>
      <c r="R3" s="90"/>
    </row>
    <row r="4" spans="1:19" s="8" customFormat="1" ht="30.75" customHeight="1">
      <c r="A4" s="218" t="s">
        <v>44</v>
      </c>
      <c r="B4" s="218" t="s">
        <v>27</v>
      </c>
      <c r="C4" s="218" t="s">
        <v>43</v>
      </c>
      <c r="D4" s="218" t="s">
        <v>16</v>
      </c>
      <c r="E4" s="218" t="s">
        <v>56</v>
      </c>
      <c r="F4" s="218"/>
      <c r="G4" s="218"/>
      <c r="H4" s="218"/>
      <c r="I4" s="218"/>
      <c r="J4" s="218" t="s">
        <v>46</v>
      </c>
      <c r="K4" s="218" t="s">
        <v>47</v>
      </c>
      <c r="L4" s="234" t="s">
        <v>303</v>
      </c>
      <c r="M4" s="225" t="s">
        <v>332</v>
      </c>
      <c r="N4" s="257"/>
      <c r="O4" s="257" t="s">
        <v>279</v>
      </c>
      <c r="P4" s="256" t="s">
        <v>283</v>
      </c>
      <c r="Q4" s="251" t="s">
        <v>288</v>
      </c>
      <c r="R4" s="251" t="s">
        <v>292</v>
      </c>
      <c r="S4" s="197"/>
    </row>
    <row r="5" spans="1:19" s="8" customFormat="1" ht="36" customHeight="1">
      <c r="A5" s="218"/>
      <c r="B5" s="218"/>
      <c r="C5" s="218"/>
      <c r="D5" s="218"/>
      <c r="E5" s="218" t="s">
        <v>334</v>
      </c>
      <c r="F5" s="218" t="s">
        <v>344</v>
      </c>
      <c r="G5" s="218" t="s">
        <v>350</v>
      </c>
      <c r="H5" s="218" t="s">
        <v>351</v>
      </c>
      <c r="I5" s="218" t="s">
        <v>343</v>
      </c>
      <c r="J5" s="218"/>
      <c r="K5" s="218"/>
      <c r="L5" s="234"/>
      <c r="M5" s="225"/>
      <c r="N5" s="258"/>
      <c r="O5" s="258"/>
      <c r="P5" s="256"/>
      <c r="Q5" s="252"/>
      <c r="R5" s="252"/>
      <c r="S5" s="197"/>
    </row>
    <row r="6" spans="1:19" s="8" customFormat="1" ht="234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62"/>
      <c r="M6" s="265"/>
      <c r="N6" s="259"/>
      <c r="O6" s="259"/>
      <c r="P6" s="256"/>
      <c r="Q6" s="253"/>
      <c r="R6" s="253"/>
      <c r="S6" s="197"/>
    </row>
    <row r="7" spans="1:19" s="9" customFormat="1" ht="27.75" customHeight="1">
      <c r="A7" s="260" t="s">
        <v>13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198"/>
    </row>
    <row r="8" spans="1:19" s="9" customFormat="1" ht="192" customHeight="1">
      <c r="A8" s="74" t="s">
        <v>120</v>
      </c>
      <c r="B8" s="144" t="s">
        <v>28</v>
      </c>
      <c r="C8" s="145" t="s">
        <v>305</v>
      </c>
      <c r="D8" s="145" t="s">
        <v>181</v>
      </c>
      <c r="E8" s="76">
        <v>540</v>
      </c>
      <c r="F8" s="76">
        <v>580</v>
      </c>
      <c r="G8" s="76"/>
      <c r="H8" s="76"/>
      <c r="I8" s="76">
        <v>540</v>
      </c>
      <c r="J8" s="77">
        <f aca="true" t="shared" si="0" ref="J8:J15">COUNT(E8:I8)</f>
        <v>3</v>
      </c>
      <c r="K8" s="78">
        <f aca="true" t="shared" si="1" ref="K8:K15">STDEVA(E8:I8)/(SUM(E8:I8)/COUNTIF(E8:I8,"&gt;0"))</f>
        <v>0.041736164037804266</v>
      </c>
      <c r="L8" s="79">
        <f aca="true" t="shared" si="2" ref="L8:L15">1/J8*(SUM(E8:I8))</f>
        <v>553.3333333333333</v>
      </c>
      <c r="M8" s="80">
        <f>L8</f>
        <v>553.3333333333333</v>
      </c>
      <c r="N8" s="76"/>
      <c r="O8" s="76">
        <v>539.47</v>
      </c>
      <c r="P8" s="76">
        <v>604.53</v>
      </c>
      <c r="Q8" s="76">
        <v>564.38</v>
      </c>
      <c r="R8" s="76">
        <v>543.2</v>
      </c>
      <c r="S8" s="198"/>
    </row>
    <row r="9" spans="1:19" s="9" customFormat="1" ht="201" customHeight="1">
      <c r="A9" s="74" t="s">
        <v>120</v>
      </c>
      <c r="B9" s="144" t="s">
        <v>28</v>
      </c>
      <c r="C9" s="145" t="s">
        <v>180</v>
      </c>
      <c r="D9" s="145" t="s">
        <v>181</v>
      </c>
      <c r="E9" s="76">
        <v>530</v>
      </c>
      <c r="F9" s="76">
        <v>580</v>
      </c>
      <c r="G9" s="76"/>
      <c r="H9" s="76"/>
      <c r="I9" s="76">
        <v>550</v>
      </c>
      <c r="J9" s="77">
        <f t="shared" si="0"/>
        <v>3</v>
      </c>
      <c r="K9" s="78">
        <f t="shared" si="1"/>
        <v>0.04548093033295632</v>
      </c>
      <c r="L9" s="79">
        <f t="shared" si="2"/>
        <v>553.3333333333333</v>
      </c>
      <c r="M9" s="80">
        <f aca="true" t="shared" si="3" ref="M9:M15">L9</f>
        <v>553.3333333333333</v>
      </c>
      <c r="N9" s="143"/>
      <c r="O9" s="143">
        <v>500.97</v>
      </c>
      <c r="P9" s="143">
        <v>599.62</v>
      </c>
      <c r="Q9" s="143">
        <v>566.88</v>
      </c>
      <c r="R9" s="143">
        <v>537.2</v>
      </c>
      <c r="S9" s="198"/>
    </row>
    <row r="10" spans="1:19" s="9" customFormat="1" ht="191.25" customHeight="1">
      <c r="A10" s="74" t="s">
        <v>120</v>
      </c>
      <c r="B10" s="144" t="s">
        <v>28</v>
      </c>
      <c r="C10" s="145" t="s">
        <v>242</v>
      </c>
      <c r="D10" s="145" t="s">
        <v>243</v>
      </c>
      <c r="E10" s="156">
        <v>430</v>
      </c>
      <c r="F10" s="156">
        <v>460</v>
      </c>
      <c r="G10" s="156"/>
      <c r="H10" s="156">
        <v>420.21</v>
      </c>
      <c r="I10" s="76">
        <v>270</v>
      </c>
      <c r="J10" s="77">
        <f t="shared" si="0"/>
        <v>4</v>
      </c>
      <c r="K10" s="78">
        <f t="shared" si="1"/>
        <v>0.21533756694324113</v>
      </c>
      <c r="L10" s="79">
        <f t="shared" si="2"/>
        <v>395.0525</v>
      </c>
      <c r="M10" s="80">
        <f t="shared" si="3"/>
        <v>395.0525</v>
      </c>
      <c r="N10" s="156"/>
      <c r="O10" s="143">
        <v>411.88</v>
      </c>
      <c r="P10" s="143">
        <v>424.45</v>
      </c>
      <c r="Q10" s="143">
        <v>423.89</v>
      </c>
      <c r="R10" s="143">
        <v>430.85</v>
      </c>
      <c r="S10" s="198"/>
    </row>
    <row r="11" spans="1:19" s="9" customFormat="1" ht="138.75" customHeight="1">
      <c r="A11" s="74" t="s">
        <v>244</v>
      </c>
      <c r="B11" s="144" t="s">
        <v>28</v>
      </c>
      <c r="C11" s="145" t="s">
        <v>306</v>
      </c>
      <c r="D11" s="145" t="s">
        <v>245</v>
      </c>
      <c r="E11" s="76">
        <v>290</v>
      </c>
      <c r="F11" s="156">
        <v>320</v>
      </c>
      <c r="G11" s="156"/>
      <c r="H11" s="156"/>
      <c r="I11" s="76">
        <v>320</v>
      </c>
      <c r="J11" s="77">
        <f t="shared" si="0"/>
        <v>3</v>
      </c>
      <c r="K11" s="78">
        <f t="shared" si="1"/>
        <v>0.05587260669577024</v>
      </c>
      <c r="L11" s="79">
        <f t="shared" si="2"/>
        <v>310</v>
      </c>
      <c r="M11" s="80">
        <f t="shared" si="3"/>
        <v>310</v>
      </c>
      <c r="N11" s="156"/>
      <c r="O11" s="76">
        <v>304</v>
      </c>
      <c r="P11" s="76">
        <v>354.79</v>
      </c>
      <c r="Q11" s="76">
        <v>326.61</v>
      </c>
      <c r="R11" s="76">
        <v>323.356</v>
      </c>
      <c r="S11" s="198"/>
    </row>
    <row r="12" spans="1:19" s="9" customFormat="1" ht="168.75" customHeight="1">
      <c r="A12" s="159" t="s">
        <v>244</v>
      </c>
      <c r="B12" s="157" t="s">
        <v>28</v>
      </c>
      <c r="C12" s="158" t="s">
        <v>246</v>
      </c>
      <c r="D12" s="158" t="s">
        <v>245</v>
      </c>
      <c r="E12" s="143">
        <v>290</v>
      </c>
      <c r="F12" s="155">
        <v>330</v>
      </c>
      <c r="G12" s="155"/>
      <c r="H12" s="155"/>
      <c r="I12" s="76">
        <v>320</v>
      </c>
      <c r="J12" s="77">
        <f t="shared" si="0"/>
        <v>3</v>
      </c>
      <c r="K12" s="78">
        <f t="shared" si="1"/>
        <v>0.0664361489191319</v>
      </c>
      <c r="L12" s="79">
        <f t="shared" si="2"/>
        <v>313.3333333333333</v>
      </c>
      <c r="M12" s="80">
        <f t="shared" si="3"/>
        <v>313.3333333333333</v>
      </c>
      <c r="N12" s="155"/>
      <c r="O12" s="143">
        <v>281.67</v>
      </c>
      <c r="P12" s="143">
        <v>396.67</v>
      </c>
      <c r="Q12" s="143">
        <v>370</v>
      </c>
      <c r="R12" s="143">
        <v>320</v>
      </c>
      <c r="S12" s="198"/>
    </row>
    <row r="13" spans="1:19" s="9" customFormat="1" ht="148.5" customHeight="1">
      <c r="A13" s="159" t="s">
        <v>244</v>
      </c>
      <c r="B13" s="157" t="s">
        <v>28</v>
      </c>
      <c r="C13" s="158" t="s">
        <v>247</v>
      </c>
      <c r="D13" s="158" t="s">
        <v>245</v>
      </c>
      <c r="E13" s="143">
        <v>450</v>
      </c>
      <c r="F13" s="155">
        <v>750</v>
      </c>
      <c r="G13" s="155">
        <v>522.89</v>
      </c>
      <c r="H13" s="155"/>
      <c r="I13" s="76">
        <v>680</v>
      </c>
      <c r="J13" s="77">
        <f t="shared" si="0"/>
        <v>4</v>
      </c>
      <c r="K13" s="78">
        <f t="shared" si="1"/>
        <v>0.2301489251843238</v>
      </c>
      <c r="L13" s="79">
        <f t="shared" si="2"/>
        <v>600.7225</v>
      </c>
      <c r="M13" s="80">
        <f t="shared" si="3"/>
        <v>600.7225</v>
      </c>
      <c r="N13" s="155"/>
      <c r="O13" s="143">
        <v>670.57</v>
      </c>
      <c r="P13" s="143">
        <v>743.33</v>
      </c>
      <c r="Q13" s="143">
        <v>643.33</v>
      </c>
      <c r="R13" s="143">
        <v>657.5</v>
      </c>
      <c r="S13" s="198"/>
    </row>
    <row r="14" spans="1:19" ht="131.25" customHeight="1">
      <c r="A14" s="74" t="s">
        <v>210</v>
      </c>
      <c r="B14" s="144" t="s">
        <v>28</v>
      </c>
      <c r="C14" s="145" t="s">
        <v>307</v>
      </c>
      <c r="D14" s="145" t="s">
        <v>212</v>
      </c>
      <c r="E14" s="156">
        <v>320</v>
      </c>
      <c r="F14" s="156">
        <v>320</v>
      </c>
      <c r="G14" s="156"/>
      <c r="H14" s="156"/>
      <c r="I14" s="76">
        <v>280</v>
      </c>
      <c r="J14" s="77">
        <f t="shared" si="0"/>
        <v>3</v>
      </c>
      <c r="K14" s="78">
        <f t="shared" si="1"/>
        <v>0.07530655685082074</v>
      </c>
      <c r="L14" s="79">
        <f t="shared" si="2"/>
        <v>306.66666666666663</v>
      </c>
      <c r="M14" s="80">
        <f t="shared" si="3"/>
        <v>306.66666666666663</v>
      </c>
      <c r="N14" s="143"/>
      <c r="O14" s="143">
        <v>258.15</v>
      </c>
      <c r="P14" s="143">
        <v>331.72</v>
      </c>
      <c r="Q14" s="143">
        <v>302.59</v>
      </c>
      <c r="R14" s="143">
        <v>296.81</v>
      </c>
      <c r="S14" s="198"/>
    </row>
    <row r="15" spans="1:19" ht="174.75" customHeight="1">
      <c r="A15" s="74" t="s">
        <v>210</v>
      </c>
      <c r="B15" s="74" t="s">
        <v>28</v>
      </c>
      <c r="C15" s="75" t="s">
        <v>211</v>
      </c>
      <c r="D15" s="160" t="s">
        <v>233</v>
      </c>
      <c r="E15" s="76">
        <v>350</v>
      </c>
      <c r="F15" s="76">
        <v>550</v>
      </c>
      <c r="G15" s="76">
        <v>399.95</v>
      </c>
      <c r="H15" s="76"/>
      <c r="I15" s="76">
        <v>300</v>
      </c>
      <c r="J15" s="77">
        <f t="shared" si="0"/>
        <v>4</v>
      </c>
      <c r="K15" s="78">
        <f t="shared" si="1"/>
        <v>0.27003930839501744</v>
      </c>
      <c r="L15" s="79">
        <f t="shared" si="2"/>
        <v>399.9875</v>
      </c>
      <c r="M15" s="80">
        <f t="shared" si="3"/>
        <v>399.9875</v>
      </c>
      <c r="N15" s="143"/>
      <c r="O15" s="143">
        <v>529.47</v>
      </c>
      <c r="P15" s="143">
        <v>527.01</v>
      </c>
      <c r="Q15" s="143">
        <v>482.46</v>
      </c>
      <c r="R15" s="143">
        <v>432.5</v>
      </c>
      <c r="S15" s="198"/>
    </row>
    <row r="16" spans="1:19" s="33" customFormat="1" ht="20.25">
      <c r="A16" s="254" t="s">
        <v>178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/>
      <c r="O16" s="255"/>
      <c r="P16" s="255"/>
      <c r="Q16" s="255"/>
      <c r="S16" s="196"/>
    </row>
    <row r="17" spans="1:19" s="33" customFormat="1" ht="15.75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34"/>
      <c r="P17" s="52"/>
      <c r="Q17" s="52"/>
      <c r="R17" s="52"/>
      <c r="S17" s="196"/>
    </row>
    <row r="18" spans="5:19" s="33" customFormat="1" ht="15.75">
      <c r="E18" s="34"/>
      <c r="F18" s="34"/>
      <c r="G18" s="34"/>
      <c r="H18" s="34"/>
      <c r="I18" s="34"/>
      <c r="J18" s="34"/>
      <c r="K18" s="34"/>
      <c r="L18" s="34"/>
      <c r="M18" s="34"/>
      <c r="N18" s="34"/>
      <c r="P18" s="52"/>
      <c r="Q18" s="52"/>
      <c r="R18" s="52"/>
      <c r="S18" s="196"/>
    </row>
  </sheetData>
  <sheetProtection/>
  <mergeCells count="23">
    <mergeCell ref="A2:R2"/>
    <mergeCell ref="R4:R6"/>
    <mergeCell ref="A17:M17"/>
    <mergeCell ref="I5:I6"/>
    <mergeCell ref="M4:M6"/>
    <mergeCell ref="E5:E6"/>
    <mergeCell ref="F5:F6"/>
    <mergeCell ref="Q4:Q6"/>
    <mergeCell ref="A16:Q16"/>
    <mergeCell ref="P4:P6"/>
    <mergeCell ref="N4:N6"/>
    <mergeCell ref="O4:O6"/>
    <mergeCell ref="A4:A6"/>
    <mergeCell ref="A7:R7"/>
    <mergeCell ref="L4:L6"/>
    <mergeCell ref="C4:C6"/>
    <mergeCell ref="J4:J6"/>
    <mergeCell ref="E4:I4"/>
    <mergeCell ref="B4:B6"/>
    <mergeCell ref="D4:D6"/>
    <mergeCell ref="H5:H6"/>
    <mergeCell ref="G5:G6"/>
    <mergeCell ref="K4:K6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8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55" zoomScaleNormal="55" zoomScalePageLayoutView="0" workbookViewId="0" topLeftCell="A8">
      <selection activeCell="Q8" sqref="Q1:Q16384"/>
    </sheetView>
  </sheetViews>
  <sheetFormatPr defaultColWidth="9.140625" defaultRowHeight="15"/>
  <cols>
    <col min="1" max="1" width="24.421875" style="3" customWidth="1"/>
    <col min="2" max="2" width="9.57421875" style="3" customWidth="1"/>
    <col min="3" max="3" width="29.57421875" style="3" customWidth="1"/>
    <col min="4" max="4" width="11.00390625" style="3" customWidth="1"/>
    <col min="5" max="6" width="16.140625" style="4" customWidth="1"/>
    <col min="7" max="8" width="12.421875" style="4" customWidth="1"/>
    <col min="9" max="9" width="9.57421875" style="4" customWidth="1"/>
    <col min="10" max="10" width="15.8515625" style="4" customWidth="1"/>
    <col min="11" max="11" width="29.00390625" style="4" customWidth="1"/>
    <col min="12" max="12" width="17.421875" style="4" customWidth="1"/>
    <col min="13" max="13" width="17.140625" style="3" customWidth="1"/>
    <col min="14" max="14" width="13.00390625" style="43" customWidth="1"/>
    <col min="15" max="16" width="14.8515625" style="43" customWidth="1"/>
    <col min="17" max="17" width="17.421875" style="24" customWidth="1"/>
    <col min="18" max="16384" width="9.140625" style="3" customWidth="1"/>
  </cols>
  <sheetData>
    <row r="1" spans="1:16" s="24" customFormat="1" ht="24" customHeight="1">
      <c r="A1" s="266" t="s">
        <v>356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2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2"/>
      <c r="N2" s="72"/>
      <c r="O2" s="72"/>
      <c r="P2" s="72"/>
    </row>
    <row r="3" spans="1:17" s="5" customFormat="1" ht="36.75" customHeight="1">
      <c r="A3" s="218" t="s">
        <v>44</v>
      </c>
      <c r="B3" s="218" t="s">
        <v>27</v>
      </c>
      <c r="C3" s="218" t="s">
        <v>43</v>
      </c>
      <c r="D3" s="218" t="s">
        <v>16</v>
      </c>
      <c r="E3" s="269" t="s">
        <v>56</v>
      </c>
      <c r="F3" s="269"/>
      <c r="G3" s="269"/>
      <c r="H3" s="269"/>
      <c r="I3" s="216" t="s">
        <v>46</v>
      </c>
      <c r="J3" s="216" t="s">
        <v>47</v>
      </c>
      <c r="K3" s="262" t="s">
        <v>315</v>
      </c>
      <c r="L3" s="265" t="s">
        <v>333</v>
      </c>
      <c r="M3" s="226" t="s">
        <v>280</v>
      </c>
      <c r="N3" s="226" t="s">
        <v>284</v>
      </c>
      <c r="O3" s="226" t="s">
        <v>289</v>
      </c>
      <c r="P3" s="226" t="s">
        <v>293</v>
      </c>
      <c r="Q3" s="199"/>
    </row>
    <row r="4" spans="1:17" s="5" customFormat="1" ht="240" customHeight="1">
      <c r="A4" s="218"/>
      <c r="B4" s="218"/>
      <c r="C4" s="218"/>
      <c r="D4" s="218"/>
      <c r="E4" s="131" t="s">
        <v>334</v>
      </c>
      <c r="F4" s="131" t="s">
        <v>345</v>
      </c>
      <c r="G4" s="131" t="s">
        <v>343</v>
      </c>
      <c r="H4" s="131" t="s">
        <v>350</v>
      </c>
      <c r="I4" s="217"/>
      <c r="J4" s="217"/>
      <c r="K4" s="270"/>
      <c r="L4" s="268"/>
      <c r="M4" s="267"/>
      <c r="N4" s="267"/>
      <c r="O4" s="267"/>
      <c r="P4" s="267"/>
      <c r="Q4" s="199"/>
    </row>
    <row r="5" spans="1:16" ht="26.25" customHeight="1">
      <c r="A5" s="260" t="s">
        <v>10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182.25" customHeight="1">
      <c r="A6" s="74" t="s">
        <v>122</v>
      </c>
      <c r="B6" s="144" t="s">
        <v>28</v>
      </c>
      <c r="C6" s="145" t="s">
        <v>308</v>
      </c>
      <c r="D6" s="145" t="s">
        <v>73</v>
      </c>
      <c r="E6" s="76">
        <v>190</v>
      </c>
      <c r="F6" s="156">
        <v>210</v>
      </c>
      <c r="G6" s="156">
        <v>190</v>
      </c>
      <c r="H6" s="76"/>
      <c r="I6" s="77">
        <f aca="true" t="shared" si="0" ref="I6:I12">COUNT(E6:H6)</f>
        <v>3</v>
      </c>
      <c r="J6" s="78">
        <f aca="true" t="shared" si="1" ref="J6:J12">STDEVA(E6:H6)/(SUM(E6:H6)/COUNTIF(E6:H6,"&gt;0"))</f>
        <v>0.058713586697250075</v>
      </c>
      <c r="K6" s="79">
        <f aca="true" t="shared" si="2" ref="K6:K12">1/I6*(SUM(E6:H6))</f>
        <v>196.66666666666666</v>
      </c>
      <c r="L6" s="80">
        <f>K6</f>
        <v>196.66666666666666</v>
      </c>
      <c r="M6" s="76">
        <v>179.02</v>
      </c>
      <c r="N6" s="76">
        <v>184.39</v>
      </c>
      <c r="O6" s="76">
        <v>184.96</v>
      </c>
      <c r="P6" s="76">
        <v>192.23800000000003</v>
      </c>
    </row>
    <row r="7" spans="1:16" ht="180.75" customHeight="1">
      <c r="A7" s="159" t="s">
        <v>122</v>
      </c>
      <c r="B7" s="157" t="s">
        <v>28</v>
      </c>
      <c r="C7" s="158" t="s">
        <v>309</v>
      </c>
      <c r="D7" s="158" t="s">
        <v>248</v>
      </c>
      <c r="E7" s="143">
        <v>185</v>
      </c>
      <c r="F7" s="155">
        <v>205</v>
      </c>
      <c r="G7" s="155">
        <v>195</v>
      </c>
      <c r="H7" s="76"/>
      <c r="I7" s="77">
        <f t="shared" si="0"/>
        <v>3</v>
      </c>
      <c r="J7" s="78">
        <f t="shared" si="1"/>
        <v>0.05128205128205128</v>
      </c>
      <c r="K7" s="79">
        <f t="shared" si="2"/>
        <v>195</v>
      </c>
      <c r="L7" s="80">
        <f aca="true" t="shared" si="3" ref="L7:L12">K7</f>
        <v>195</v>
      </c>
      <c r="M7" s="143">
        <v>177.5</v>
      </c>
      <c r="N7" s="143">
        <v>195.56</v>
      </c>
      <c r="O7" s="143">
        <v>193.12</v>
      </c>
      <c r="P7" s="143">
        <v>204.514</v>
      </c>
    </row>
    <row r="8" spans="1:16" ht="191.25" customHeight="1">
      <c r="A8" s="159" t="s">
        <v>122</v>
      </c>
      <c r="B8" s="157" t="s">
        <v>28</v>
      </c>
      <c r="C8" s="158" t="s">
        <v>310</v>
      </c>
      <c r="D8" s="158" t="s">
        <v>248</v>
      </c>
      <c r="E8" s="143">
        <v>240</v>
      </c>
      <c r="F8" s="155">
        <v>280</v>
      </c>
      <c r="G8" s="155">
        <v>210</v>
      </c>
      <c r="H8" s="76"/>
      <c r="I8" s="77">
        <f t="shared" si="0"/>
        <v>3</v>
      </c>
      <c r="J8" s="78">
        <f t="shared" si="1"/>
        <v>0.14432402401168107</v>
      </c>
      <c r="K8" s="79">
        <f t="shared" si="2"/>
        <v>243.33333333333331</v>
      </c>
      <c r="L8" s="80">
        <f t="shared" si="3"/>
        <v>243.33333333333331</v>
      </c>
      <c r="M8" s="143">
        <v>228.41</v>
      </c>
      <c r="N8" s="143">
        <v>251.78</v>
      </c>
      <c r="O8" s="143">
        <v>242</v>
      </c>
      <c r="P8" s="143">
        <v>260</v>
      </c>
    </row>
    <row r="9" spans="1:16" ht="188.25" customHeight="1">
      <c r="A9" s="74" t="s">
        <v>122</v>
      </c>
      <c r="B9" s="144" t="s">
        <v>28</v>
      </c>
      <c r="C9" s="145" t="s">
        <v>311</v>
      </c>
      <c r="D9" s="145" t="s">
        <v>248</v>
      </c>
      <c r="E9" s="76">
        <v>185</v>
      </c>
      <c r="F9" s="156">
        <v>210</v>
      </c>
      <c r="G9" s="156">
        <v>195</v>
      </c>
      <c r="H9" s="76"/>
      <c r="I9" s="77">
        <f t="shared" si="0"/>
        <v>3</v>
      </c>
      <c r="J9" s="78">
        <f t="shared" si="1"/>
        <v>0.06398164775653178</v>
      </c>
      <c r="K9" s="79">
        <f t="shared" si="2"/>
        <v>196.66666666666666</v>
      </c>
      <c r="L9" s="80">
        <f t="shared" si="3"/>
        <v>196.66666666666666</v>
      </c>
      <c r="M9" s="76">
        <v>186.25</v>
      </c>
      <c r="N9" s="76">
        <v>200.62</v>
      </c>
      <c r="O9" s="76">
        <v>195.92</v>
      </c>
      <c r="P9" s="76">
        <v>198.25</v>
      </c>
    </row>
    <row r="10" spans="1:16" ht="158.25" customHeight="1">
      <c r="A10" s="159" t="s">
        <v>312</v>
      </c>
      <c r="B10" s="157" t="s">
        <v>28</v>
      </c>
      <c r="C10" s="158" t="s">
        <v>249</v>
      </c>
      <c r="D10" s="158" t="s">
        <v>73</v>
      </c>
      <c r="E10" s="153">
        <v>190</v>
      </c>
      <c r="F10" s="153">
        <v>210</v>
      </c>
      <c r="G10" s="153">
        <v>280</v>
      </c>
      <c r="H10" s="76"/>
      <c r="I10" s="77">
        <f t="shared" si="0"/>
        <v>3</v>
      </c>
      <c r="J10" s="78">
        <f t="shared" si="1"/>
        <v>0.20849186586408547</v>
      </c>
      <c r="K10" s="79">
        <f t="shared" si="2"/>
        <v>226.66666666666666</v>
      </c>
      <c r="L10" s="80">
        <f t="shared" si="3"/>
        <v>226.66666666666666</v>
      </c>
      <c r="M10" s="143">
        <v>177.07</v>
      </c>
      <c r="N10" s="143">
        <v>184.95</v>
      </c>
      <c r="O10" s="143">
        <v>204.96</v>
      </c>
      <c r="P10" s="143">
        <v>211.83800000000002</v>
      </c>
    </row>
    <row r="11" spans="1:16" ht="147.75" customHeight="1">
      <c r="A11" s="74" t="s">
        <v>122</v>
      </c>
      <c r="B11" s="144" t="s">
        <v>28</v>
      </c>
      <c r="C11" s="145" t="s">
        <v>313</v>
      </c>
      <c r="D11" s="145" t="s">
        <v>73</v>
      </c>
      <c r="E11" s="161">
        <v>320</v>
      </c>
      <c r="F11" s="161"/>
      <c r="G11" s="161">
        <v>350</v>
      </c>
      <c r="H11" s="156">
        <v>469.98</v>
      </c>
      <c r="I11" s="77">
        <f t="shared" si="0"/>
        <v>3</v>
      </c>
      <c r="J11" s="78">
        <f t="shared" si="1"/>
        <v>0.20884892829983617</v>
      </c>
      <c r="K11" s="79">
        <f t="shared" si="2"/>
        <v>379.99333333333334</v>
      </c>
      <c r="L11" s="80">
        <f t="shared" si="3"/>
        <v>379.99333333333334</v>
      </c>
      <c r="M11" s="143">
        <v>454.48</v>
      </c>
      <c r="N11" s="143">
        <v>458.95</v>
      </c>
      <c r="O11" s="143">
        <v>392.17</v>
      </c>
      <c r="P11" s="143">
        <v>393.40999999999997</v>
      </c>
    </row>
    <row r="12" spans="1:16" ht="149.25" customHeight="1">
      <c r="A12" s="74" t="s">
        <v>122</v>
      </c>
      <c r="B12" s="144" t="s">
        <v>28</v>
      </c>
      <c r="C12" s="145" t="s">
        <v>314</v>
      </c>
      <c r="D12" s="145" t="s">
        <v>73</v>
      </c>
      <c r="E12" s="142">
        <v>350</v>
      </c>
      <c r="F12" s="142"/>
      <c r="G12" s="142">
        <v>360</v>
      </c>
      <c r="H12" s="76">
        <v>515.79</v>
      </c>
      <c r="I12" s="77">
        <f t="shared" si="0"/>
        <v>3</v>
      </c>
      <c r="J12" s="78">
        <f t="shared" si="1"/>
        <v>0.22752682897458373</v>
      </c>
      <c r="K12" s="79">
        <f t="shared" si="2"/>
        <v>408.59666666666664</v>
      </c>
      <c r="L12" s="80">
        <f t="shared" si="3"/>
        <v>408.59666666666664</v>
      </c>
      <c r="M12" s="143">
        <v>518.18</v>
      </c>
      <c r="N12" s="143">
        <v>523.47</v>
      </c>
      <c r="O12" s="143">
        <v>434.95</v>
      </c>
      <c r="P12" s="143">
        <v>433.40999999999997</v>
      </c>
    </row>
    <row r="13" spans="1:16" ht="35.2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162"/>
      <c r="N13" s="162"/>
      <c r="O13" s="162"/>
      <c r="P13" s="162"/>
    </row>
  </sheetData>
  <sheetProtection/>
  <mergeCells count="16">
    <mergeCell ref="A13:L13"/>
    <mergeCell ref="N3:N4"/>
    <mergeCell ref="O3:O4"/>
    <mergeCell ref="A5:P5"/>
    <mergeCell ref="J3:J4"/>
    <mergeCell ref="K3:K4"/>
    <mergeCell ref="A1:P1"/>
    <mergeCell ref="P3:P4"/>
    <mergeCell ref="L3:L4"/>
    <mergeCell ref="M3:M4"/>
    <mergeCell ref="A3:A4"/>
    <mergeCell ref="B3:B4"/>
    <mergeCell ref="C3:C4"/>
    <mergeCell ref="D3:D4"/>
    <mergeCell ref="E3:H3"/>
    <mergeCell ref="I3:I4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55" zoomScaleNormal="55" zoomScalePageLayoutView="0" workbookViewId="0" topLeftCell="A10">
      <selection activeCell="U3" sqref="U3:U5"/>
    </sheetView>
  </sheetViews>
  <sheetFormatPr defaultColWidth="9.140625" defaultRowHeight="15"/>
  <cols>
    <col min="1" max="1" width="24.140625" style="10" customWidth="1"/>
    <col min="2" max="2" width="12.7109375" style="10" customWidth="1"/>
    <col min="3" max="3" width="32.00390625" style="10" customWidth="1"/>
    <col min="4" max="4" width="24.57421875" style="10" customWidth="1"/>
    <col min="5" max="12" width="19.7109375" style="11" customWidth="1"/>
    <col min="13" max="13" width="9.8515625" style="11" customWidth="1"/>
    <col min="14" max="14" width="15.140625" style="11" customWidth="1"/>
    <col min="15" max="15" width="17.421875" style="11" customWidth="1"/>
    <col min="16" max="16" width="15.57421875" style="11" customWidth="1"/>
    <col min="17" max="17" width="15.57421875" style="11" hidden="1" customWidth="1"/>
    <col min="18" max="18" width="17.57421875" style="11" hidden="1" customWidth="1"/>
    <col min="19" max="19" width="15.8515625" style="10" hidden="1" customWidth="1"/>
    <col min="20" max="20" width="16.57421875" style="10" hidden="1" customWidth="1"/>
    <col min="21" max="21" width="17.57421875" style="10" customWidth="1"/>
    <col min="22" max="22" width="13.8515625" style="41" customWidth="1"/>
    <col min="23" max="23" width="16.8515625" style="41" customWidth="1"/>
    <col min="24" max="24" width="21.57421875" style="41" customWidth="1"/>
    <col min="25" max="25" width="28.8515625" style="24" customWidth="1"/>
    <col min="26" max="16384" width="9.140625" style="10" customWidth="1"/>
  </cols>
  <sheetData>
    <row r="1" spans="1:24" ht="41.25" customHeight="1">
      <c r="A1" s="266" t="s">
        <v>357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4" ht="20.25">
      <c r="A2" s="93"/>
      <c r="B2" s="93"/>
      <c r="C2" s="93"/>
      <c r="D2" s="9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3"/>
      <c r="T2" s="93"/>
      <c r="U2" s="97"/>
      <c r="V2" s="97"/>
      <c r="W2" s="97"/>
      <c r="X2" s="97"/>
    </row>
    <row r="3" spans="1:25" s="12" customFormat="1" ht="36" customHeight="1">
      <c r="A3" s="218" t="s">
        <v>44</v>
      </c>
      <c r="B3" s="218" t="s">
        <v>27</v>
      </c>
      <c r="C3" s="218" t="s">
        <v>43</v>
      </c>
      <c r="D3" s="218" t="s">
        <v>15</v>
      </c>
      <c r="E3" s="269" t="s">
        <v>56</v>
      </c>
      <c r="F3" s="269"/>
      <c r="G3" s="269"/>
      <c r="H3" s="269"/>
      <c r="I3" s="269"/>
      <c r="J3" s="269"/>
      <c r="K3" s="269"/>
      <c r="L3" s="269"/>
      <c r="M3" s="218" t="s">
        <v>46</v>
      </c>
      <c r="N3" s="218" t="s">
        <v>47</v>
      </c>
      <c r="O3" s="234" t="s">
        <v>315</v>
      </c>
      <c r="P3" s="265" t="s">
        <v>331</v>
      </c>
      <c r="Q3" s="271" t="s">
        <v>198</v>
      </c>
      <c r="R3" s="271" t="s">
        <v>199</v>
      </c>
      <c r="S3" s="271" t="s">
        <v>201</v>
      </c>
      <c r="T3" s="271" t="s">
        <v>202</v>
      </c>
      <c r="U3" s="226" t="s">
        <v>278</v>
      </c>
      <c r="V3" s="226" t="s">
        <v>282</v>
      </c>
      <c r="W3" s="226" t="s">
        <v>287</v>
      </c>
      <c r="X3" s="226" t="s">
        <v>291</v>
      </c>
      <c r="Y3" s="199"/>
    </row>
    <row r="4" spans="1:25" s="12" customFormat="1" ht="38.25" customHeight="1">
      <c r="A4" s="218"/>
      <c r="B4" s="218"/>
      <c r="C4" s="218"/>
      <c r="D4" s="218"/>
      <c r="E4" s="216" t="s">
        <v>334</v>
      </c>
      <c r="F4" s="216" t="s">
        <v>345</v>
      </c>
      <c r="G4" s="216" t="s">
        <v>343</v>
      </c>
      <c r="H4" s="133"/>
      <c r="I4" s="133"/>
      <c r="J4" s="246" t="s">
        <v>299</v>
      </c>
      <c r="K4" s="246" t="s">
        <v>300</v>
      </c>
      <c r="L4" s="246" t="s">
        <v>298</v>
      </c>
      <c r="M4" s="218"/>
      <c r="N4" s="218"/>
      <c r="O4" s="234"/>
      <c r="P4" s="275"/>
      <c r="Q4" s="271"/>
      <c r="R4" s="271"/>
      <c r="S4" s="271"/>
      <c r="T4" s="271"/>
      <c r="U4" s="227"/>
      <c r="V4" s="227"/>
      <c r="W4" s="227"/>
      <c r="X4" s="227"/>
      <c r="Y4" s="199"/>
    </row>
    <row r="5" spans="1:25" s="12" customFormat="1" ht="328.5" customHeight="1">
      <c r="A5" s="218"/>
      <c r="B5" s="218"/>
      <c r="C5" s="218"/>
      <c r="D5" s="218"/>
      <c r="E5" s="217"/>
      <c r="F5" s="217"/>
      <c r="G5" s="217"/>
      <c r="H5" s="134" t="s">
        <v>350</v>
      </c>
      <c r="I5" s="134" t="s">
        <v>352</v>
      </c>
      <c r="J5" s="247"/>
      <c r="K5" s="247"/>
      <c r="L5" s="247"/>
      <c r="M5" s="218"/>
      <c r="N5" s="218"/>
      <c r="O5" s="234"/>
      <c r="P5" s="268"/>
      <c r="Q5" s="271"/>
      <c r="R5" s="271"/>
      <c r="S5" s="271"/>
      <c r="T5" s="271"/>
      <c r="U5" s="267"/>
      <c r="V5" s="267"/>
      <c r="W5" s="267"/>
      <c r="X5" s="267"/>
      <c r="Y5" s="199"/>
    </row>
    <row r="6" spans="1:24" ht="41.25" customHeight="1">
      <c r="A6" s="231" t="s">
        <v>31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73"/>
      <c r="V6" s="73"/>
      <c r="W6" s="73"/>
      <c r="X6" s="73"/>
    </row>
    <row r="7" spans="1:24" ht="294" customHeight="1">
      <c r="A7" s="74" t="s">
        <v>250</v>
      </c>
      <c r="B7" s="144" t="s">
        <v>28</v>
      </c>
      <c r="C7" s="145" t="s">
        <v>251</v>
      </c>
      <c r="D7" s="145" t="s">
        <v>252</v>
      </c>
      <c r="E7" s="76">
        <v>300</v>
      </c>
      <c r="F7" s="76">
        <v>400</v>
      </c>
      <c r="G7" s="76">
        <v>450</v>
      </c>
      <c r="H7" s="76"/>
      <c r="I7" s="76"/>
      <c r="J7" s="76"/>
      <c r="K7" s="76"/>
      <c r="L7" s="76"/>
      <c r="M7" s="77">
        <f aca="true" t="shared" si="0" ref="M7:M13">COUNT(E7:L7)</f>
        <v>3</v>
      </c>
      <c r="N7" s="78">
        <f aca="true" t="shared" si="1" ref="N7:N13">STDEVA(E7:L7)/(SUM(E7:L7)/COUNTIF(E7:L7,"&gt;0"))</f>
        <v>0.1992424215198193</v>
      </c>
      <c r="O7" s="186">
        <f aca="true" t="shared" si="2" ref="O7:O13">1/M7*(SUM(E7:L7))</f>
        <v>383.3333333333333</v>
      </c>
      <c r="P7" s="187">
        <f aca="true" t="shared" si="3" ref="P7:P13">O7</f>
        <v>383.3333333333333</v>
      </c>
      <c r="Q7" s="142">
        <v>355.85</v>
      </c>
      <c r="R7" s="142">
        <v>446.67</v>
      </c>
      <c r="S7" s="142">
        <v>446.67</v>
      </c>
      <c r="T7" s="142">
        <v>418.85</v>
      </c>
      <c r="U7" s="146">
        <v>370.9</v>
      </c>
      <c r="V7" s="146">
        <v>424.27</v>
      </c>
      <c r="W7" s="146">
        <v>410.65</v>
      </c>
      <c r="X7" s="146">
        <v>383.3333333333333</v>
      </c>
    </row>
    <row r="8" spans="1:24" ht="281.25" customHeight="1">
      <c r="A8" s="74" t="s">
        <v>250</v>
      </c>
      <c r="B8" s="144" t="s">
        <v>28</v>
      </c>
      <c r="C8" s="145" t="s">
        <v>316</v>
      </c>
      <c r="D8" s="145" t="s">
        <v>252</v>
      </c>
      <c r="E8" s="143">
        <v>330</v>
      </c>
      <c r="F8" s="143">
        <v>520</v>
      </c>
      <c r="G8" s="76">
        <v>500</v>
      </c>
      <c r="H8" s="76"/>
      <c r="I8" s="76"/>
      <c r="J8" s="76"/>
      <c r="K8" s="76"/>
      <c r="L8" s="76"/>
      <c r="M8" s="77">
        <f t="shared" si="0"/>
        <v>3</v>
      </c>
      <c r="N8" s="78">
        <f t="shared" si="1"/>
        <v>0.23200681130912332</v>
      </c>
      <c r="O8" s="186">
        <f t="shared" si="2"/>
        <v>450</v>
      </c>
      <c r="P8" s="187">
        <f>O8</f>
        <v>450</v>
      </c>
      <c r="Q8" s="142"/>
      <c r="R8" s="142"/>
      <c r="S8" s="142"/>
      <c r="T8" s="142"/>
      <c r="U8" s="163" t="s">
        <v>297</v>
      </c>
      <c r="V8" s="163" t="s">
        <v>297</v>
      </c>
      <c r="W8" s="163" t="s">
        <v>297</v>
      </c>
      <c r="X8" s="163">
        <v>461.0225</v>
      </c>
    </row>
    <row r="9" spans="1:24" ht="276.75" customHeight="1">
      <c r="A9" s="159" t="s">
        <v>250</v>
      </c>
      <c r="B9" s="157" t="s">
        <v>28</v>
      </c>
      <c r="C9" s="158" t="s">
        <v>317</v>
      </c>
      <c r="D9" s="158" t="s">
        <v>252</v>
      </c>
      <c r="E9" s="143">
        <v>300</v>
      </c>
      <c r="F9" s="143">
        <v>500</v>
      </c>
      <c r="G9" s="76">
        <v>450</v>
      </c>
      <c r="H9" s="76"/>
      <c r="I9" s="76"/>
      <c r="J9" s="76"/>
      <c r="K9" s="76"/>
      <c r="L9" s="76"/>
      <c r="M9" s="77">
        <f t="shared" si="0"/>
        <v>3</v>
      </c>
      <c r="N9" s="78">
        <f t="shared" si="1"/>
        <v>0.24979991993593603</v>
      </c>
      <c r="O9" s="186">
        <f t="shared" si="2"/>
        <v>416.66666666666663</v>
      </c>
      <c r="P9" s="187">
        <f t="shared" si="3"/>
        <v>416.66666666666663</v>
      </c>
      <c r="Q9" s="142"/>
      <c r="R9" s="142"/>
      <c r="S9" s="142"/>
      <c r="T9" s="142"/>
      <c r="U9" s="146">
        <v>360.63</v>
      </c>
      <c r="V9" s="146">
        <v>406.3</v>
      </c>
      <c r="W9" s="146">
        <v>383.14</v>
      </c>
      <c r="X9" s="146">
        <v>420.445</v>
      </c>
    </row>
    <row r="10" spans="1:24" ht="285.75" customHeight="1">
      <c r="A10" s="159" t="s">
        <v>250</v>
      </c>
      <c r="B10" s="157" t="s">
        <v>28</v>
      </c>
      <c r="C10" s="158" t="s">
        <v>253</v>
      </c>
      <c r="D10" s="158" t="s">
        <v>252</v>
      </c>
      <c r="E10" s="143">
        <v>310</v>
      </c>
      <c r="F10" s="143">
        <v>520</v>
      </c>
      <c r="G10" s="76">
        <v>480</v>
      </c>
      <c r="H10" s="76"/>
      <c r="I10" s="76"/>
      <c r="J10" s="76"/>
      <c r="K10" s="76"/>
      <c r="L10" s="76"/>
      <c r="M10" s="77">
        <f t="shared" si="0"/>
        <v>3</v>
      </c>
      <c r="N10" s="78">
        <f t="shared" si="1"/>
        <v>0.2553546363920262</v>
      </c>
      <c r="O10" s="186">
        <f t="shared" si="2"/>
        <v>436.66666666666663</v>
      </c>
      <c r="P10" s="187">
        <f t="shared" si="3"/>
        <v>436.66666666666663</v>
      </c>
      <c r="Q10" s="142"/>
      <c r="R10" s="142"/>
      <c r="S10" s="142"/>
      <c r="T10" s="142"/>
      <c r="U10" s="146">
        <v>391.11</v>
      </c>
      <c r="V10" s="146">
        <v>454.69</v>
      </c>
      <c r="W10" s="146">
        <v>438.14</v>
      </c>
      <c r="X10" s="146">
        <v>462.945</v>
      </c>
    </row>
    <row r="11" spans="1:24" ht="231.75" customHeight="1">
      <c r="A11" s="159" t="s">
        <v>254</v>
      </c>
      <c r="B11" s="157" t="s">
        <v>28</v>
      </c>
      <c r="C11" s="158" t="s">
        <v>255</v>
      </c>
      <c r="D11" s="158" t="s">
        <v>256</v>
      </c>
      <c r="E11" s="143"/>
      <c r="F11" s="143"/>
      <c r="G11" s="76"/>
      <c r="H11" s="156">
        <v>699.99</v>
      </c>
      <c r="I11" s="156">
        <v>468.5</v>
      </c>
      <c r="J11" s="76"/>
      <c r="K11" s="76"/>
      <c r="L11" s="76">
        <v>538.99</v>
      </c>
      <c r="M11" s="77">
        <f t="shared" si="0"/>
        <v>3</v>
      </c>
      <c r="N11" s="78">
        <f t="shared" si="1"/>
        <v>0.20847809420920888</v>
      </c>
      <c r="O11" s="186">
        <f t="shared" si="2"/>
        <v>569.16</v>
      </c>
      <c r="P11" s="187">
        <f t="shared" si="3"/>
        <v>569.16</v>
      </c>
      <c r="Q11" s="142"/>
      <c r="R11" s="142"/>
      <c r="S11" s="142"/>
      <c r="T11" s="142"/>
      <c r="U11" s="146">
        <v>499.99</v>
      </c>
      <c r="V11" s="146">
        <v>538.51</v>
      </c>
      <c r="W11" s="146">
        <v>522.64</v>
      </c>
      <c r="X11" s="146">
        <v>554.74</v>
      </c>
    </row>
    <row r="12" spans="1:24" ht="175.5" customHeight="1">
      <c r="A12" s="74" t="s">
        <v>182</v>
      </c>
      <c r="B12" s="144" t="s">
        <v>28</v>
      </c>
      <c r="C12" s="145" t="s">
        <v>183</v>
      </c>
      <c r="D12" s="145" t="s">
        <v>74</v>
      </c>
      <c r="E12" s="156">
        <v>300</v>
      </c>
      <c r="F12" s="156">
        <v>600</v>
      </c>
      <c r="G12" s="156">
        <v>670</v>
      </c>
      <c r="H12" s="156"/>
      <c r="I12" s="156"/>
      <c r="J12" s="156"/>
      <c r="K12" s="156">
        <v>540</v>
      </c>
      <c r="L12" s="76"/>
      <c r="M12" s="77">
        <f t="shared" si="0"/>
        <v>4</v>
      </c>
      <c r="N12" s="78">
        <f t="shared" si="1"/>
        <v>0.3046475579144682</v>
      </c>
      <c r="O12" s="186">
        <f t="shared" si="2"/>
        <v>527.5</v>
      </c>
      <c r="P12" s="187">
        <f t="shared" si="3"/>
        <v>527.5</v>
      </c>
      <c r="Q12" s="142"/>
      <c r="R12" s="142"/>
      <c r="S12" s="142"/>
      <c r="T12" s="142"/>
      <c r="U12" s="146">
        <v>506.13</v>
      </c>
      <c r="V12" s="146">
        <v>548.19</v>
      </c>
      <c r="W12" s="146">
        <v>509.37</v>
      </c>
      <c r="X12" s="146">
        <v>525.995</v>
      </c>
    </row>
    <row r="13" spans="1:24" ht="180" customHeight="1">
      <c r="A13" s="74" t="s">
        <v>182</v>
      </c>
      <c r="B13" s="74" t="s">
        <v>28</v>
      </c>
      <c r="C13" s="75" t="s">
        <v>184</v>
      </c>
      <c r="D13" s="75" t="s">
        <v>74</v>
      </c>
      <c r="E13" s="76">
        <v>310</v>
      </c>
      <c r="F13" s="76">
        <v>580</v>
      </c>
      <c r="G13" s="76">
        <v>670</v>
      </c>
      <c r="H13" s="76"/>
      <c r="I13" s="76"/>
      <c r="J13" s="76">
        <v>507.12</v>
      </c>
      <c r="K13" s="76"/>
      <c r="L13" s="76"/>
      <c r="M13" s="77">
        <f t="shared" si="0"/>
        <v>4</v>
      </c>
      <c r="N13" s="78">
        <f t="shared" si="1"/>
        <v>0.29626937206778403</v>
      </c>
      <c r="O13" s="186">
        <f t="shared" si="2"/>
        <v>516.78</v>
      </c>
      <c r="P13" s="187">
        <f t="shared" si="3"/>
        <v>516.78</v>
      </c>
      <c r="Q13" s="142">
        <v>358.79</v>
      </c>
      <c r="R13" s="142">
        <v>416.67</v>
      </c>
      <c r="S13" s="142">
        <v>416.67</v>
      </c>
      <c r="T13" s="142">
        <v>394.16</v>
      </c>
      <c r="U13" s="146">
        <v>496.58</v>
      </c>
      <c r="V13" s="146">
        <v>514.85</v>
      </c>
      <c r="W13" s="146">
        <v>535.78</v>
      </c>
      <c r="X13" s="146">
        <v>521.525</v>
      </c>
    </row>
    <row r="14" spans="1:24" ht="18.75">
      <c r="A14" s="55"/>
      <c r="B14" s="55"/>
      <c r="C14" s="55"/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5"/>
      <c r="T14" s="55"/>
      <c r="U14" s="58"/>
      <c r="V14" s="58"/>
      <c r="W14" s="58"/>
      <c r="X14" s="58"/>
    </row>
    <row r="15" spans="1:24" ht="14.2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U15" s="42"/>
      <c r="V15" s="42"/>
      <c r="W15" s="42"/>
      <c r="X15" s="42"/>
    </row>
    <row r="16" spans="1:24" ht="15.7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U16" s="42"/>
      <c r="V16" s="42"/>
      <c r="W16" s="42"/>
      <c r="X16" s="42"/>
    </row>
    <row r="17" spans="1:21" ht="15.75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10"/>
      <c r="Q17" s="10"/>
      <c r="R17" s="10"/>
      <c r="U17" s="41"/>
    </row>
    <row r="18" spans="1:21" ht="15.75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10"/>
      <c r="Q18" s="10"/>
      <c r="R18" s="10"/>
      <c r="U18" s="41"/>
    </row>
  </sheetData>
  <sheetProtection/>
  <mergeCells count="27">
    <mergeCell ref="C3:C5"/>
    <mergeCell ref="N3:N5"/>
    <mergeCell ref="F4:F5"/>
    <mergeCell ref="T3:T5"/>
    <mergeCell ref="Q3:Q5"/>
    <mergeCell ref="O3:O5"/>
    <mergeCell ref="S3:S5"/>
    <mergeCell ref="A17:O18"/>
    <mergeCell ref="B3:B5"/>
    <mergeCell ref="L4:L5"/>
    <mergeCell ref="E3:L3"/>
    <mergeCell ref="D3:D5"/>
    <mergeCell ref="A15:O16"/>
    <mergeCell ref="M3:M5"/>
    <mergeCell ref="G4:G5"/>
    <mergeCell ref="A6:T6"/>
    <mergeCell ref="P3:P5"/>
    <mergeCell ref="A1:X1"/>
    <mergeCell ref="E4:E5"/>
    <mergeCell ref="A3:A5"/>
    <mergeCell ref="V3:V5"/>
    <mergeCell ref="U3:U5"/>
    <mergeCell ref="W3:W5"/>
    <mergeCell ref="K4:K5"/>
    <mergeCell ref="J4:J5"/>
    <mergeCell ref="R3:R5"/>
    <mergeCell ref="X3:X5"/>
  </mergeCells>
  <printOptions/>
  <pageMargins left="0.35433070866141736" right="0.1968503937007874" top="0.31496062992125984" bottom="0.2755905511811024" header="0.31496062992125984" footer="0.31496062992125984"/>
  <pageSetup fitToHeight="2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="60" zoomScaleNormal="40" zoomScalePageLayoutView="0" workbookViewId="0" topLeftCell="A34">
      <selection activeCell="C21" sqref="C21"/>
    </sheetView>
  </sheetViews>
  <sheetFormatPr defaultColWidth="9.140625" defaultRowHeight="15"/>
  <cols>
    <col min="1" max="1" width="19.140625" style="10" customWidth="1"/>
    <col min="2" max="2" width="14.7109375" style="10" customWidth="1"/>
    <col min="3" max="3" width="36.7109375" style="10" customWidth="1"/>
    <col min="4" max="4" width="15.57421875" style="10" customWidth="1"/>
    <col min="5" max="7" width="11.57421875" style="11" customWidth="1"/>
    <col min="8" max="8" width="16.00390625" style="11" customWidth="1"/>
    <col min="9" max="12" width="14.57421875" style="11" customWidth="1"/>
    <col min="13" max="13" width="11.140625" style="11" customWidth="1"/>
    <col min="14" max="14" width="12.140625" style="11" customWidth="1"/>
    <col min="15" max="15" width="22.57421875" style="11" customWidth="1"/>
    <col min="16" max="16" width="13.8515625" style="11" customWidth="1"/>
    <col min="17" max="17" width="16.421875" style="10" customWidth="1"/>
    <col min="18" max="18" width="14.00390625" style="41" customWidth="1"/>
    <col min="19" max="20" width="16.28125" style="41" customWidth="1"/>
    <col min="21" max="21" width="40.28125" style="93" customWidth="1"/>
    <col min="22" max="16384" width="9.140625" style="10" customWidth="1"/>
  </cols>
  <sheetData>
    <row r="1" spans="1:20" ht="58.5" customHeight="1">
      <c r="A1" s="276" t="s">
        <v>358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1" s="12" customFormat="1" ht="41.25" customHeight="1">
      <c r="A2" s="218" t="s">
        <v>44</v>
      </c>
      <c r="B2" s="218" t="s">
        <v>27</v>
      </c>
      <c r="C2" s="218" t="s">
        <v>43</v>
      </c>
      <c r="D2" s="218" t="s">
        <v>16</v>
      </c>
      <c r="E2" s="284" t="s">
        <v>56</v>
      </c>
      <c r="F2" s="284"/>
      <c r="G2" s="284"/>
      <c r="H2" s="284"/>
      <c r="I2" s="284"/>
      <c r="J2" s="284"/>
      <c r="K2" s="284"/>
      <c r="L2" s="284"/>
      <c r="M2" s="218" t="s">
        <v>46</v>
      </c>
      <c r="N2" s="216" t="s">
        <v>47</v>
      </c>
      <c r="O2" s="234" t="s">
        <v>324</v>
      </c>
      <c r="P2" s="225" t="s">
        <v>332</v>
      </c>
      <c r="Q2" s="226" t="s">
        <v>279</v>
      </c>
      <c r="R2" s="226" t="s">
        <v>283</v>
      </c>
      <c r="S2" s="226" t="s">
        <v>288</v>
      </c>
      <c r="T2" s="226" t="s">
        <v>292</v>
      </c>
      <c r="U2" s="193"/>
    </row>
    <row r="3" spans="1:21" s="12" customFormat="1" ht="53.25" customHeight="1">
      <c r="A3" s="218"/>
      <c r="B3" s="218"/>
      <c r="C3" s="218"/>
      <c r="D3" s="218"/>
      <c r="E3" s="216" t="s">
        <v>295</v>
      </c>
      <c r="F3" s="216" t="s">
        <v>347</v>
      </c>
      <c r="G3" s="216" t="s">
        <v>334</v>
      </c>
      <c r="H3" s="216" t="s">
        <v>345</v>
      </c>
      <c r="I3" s="216" t="s">
        <v>343</v>
      </c>
      <c r="J3" s="139"/>
      <c r="K3" s="133"/>
      <c r="L3" s="216" t="s">
        <v>339</v>
      </c>
      <c r="M3" s="218"/>
      <c r="N3" s="281"/>
      <c r="O3" s="280"/>
      <c r="P3" s="286"/>
      <c r="Q3" s="227"/>
      <c r="R3" s="227"/>
      <c r="S3" s="227"/>
      <c r="T3" s="227"/>
      <c r="U3" s="193"/>
    </row>
    <row r="4" spans="1:21" s="12" customFormat="1" ht="231" customHeight="1">
      <c r="A4" s="218"/>
      <c r="B4" s="218"/>
      <c r="C4" s="218"/>
      <c r="D4" s="218"/>
      <c r="E4" s="282"/>
      <c r="F4" s="217"/>
      <c r="G4" s="217"/>
      <c r="H4" s="217"/>
      <c r="I4" s="283"/>
      <c r="J4" s="140" t="s">
        <v>363</v>
      </c>
      <c r="K4" s="137" t="s">
        <v>298</v>
      </c>
      <c r="L4" s="283"/>
      <c r="M4" s="218"/>
      <c r="N4" s="217"/>
      <c r="O4" s="280"/>
      <c r="P4" s="286"/>
      <c r="Q4" s="228"/>
      <c r="R4" s="228"/>
      <c r="S4" s="228"/>
      <c r="T4" s="228"/>
      <c r="U4" s="193"/>
    </row>
    <row r="5" spans="1:20" ht="39" customHeight="1">
      <c r="A5" s="231" t="s">
        <v>69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</row>
    <row r="6" spans="1:20" ht="219.75" customHeight="1">
      <c r="A6" s="74" t="s">
        <v>144</v>
      </c>
      <c r="B6" s="74" t="s">
        <v>32</v>
      </c>
      <c r="C6" s="75" t="s">
        <v>145</v>
      </c>
      <c r="D6" s="75" t="s">
        <v>143</v>
      </c>
      <c r="E6" s="76">
        <v>55.56</v>
      </c>
      <c r="F6" s="76"/>
      <c r="G6" s="76">
        <v>55</v>
      </c>
      <c r="H6" s="76">
        <v>67</v>
      </c>
      <c r="I6" s="143">
        <v>75</v>
      </c>
      <c r="J6" s="143"/>
      <c r="K6" s="143"/>
      <c r="L6" s="76"/>
      <c r="M6" s="77">
        <f>COUNT(E6:L6)</f>
        <v>4</v>
      </c>
      <c r="N6" s="78">
        <f>STDEVA(E6:L6)/(SUM(E6:L6)/COUNTIF(E6:L6,"&gt;0"))</f>
        <v>0.15280972031202147</v>
      </c>
      <c r="O6" s="79">
        <f>1/M6*(SUM(E6:L6))</f>
        <v>63.14</v>
      </c>
      <c r="P6" s="80">
        <f>O6</f>
        <v>63.14</v>
      </c>
      <c r="Q6" s="143">
        <v>59.18</v>
      </c>
      <c r="R6" s="143">
        <v>65.26</v>
      </c>
      <c r="S6" s="143">
        <v>63</v>
      </c>
      <c r="T6" s="76">
        <v>62.118333333333325</v>
      </c>
    </row>
    <row r="7" spans="1:20" ht="231.75" customHeight="1">
      <c r="A7" s="74" t="s">
        <v>144</v>
      </c>
      <c r="B7" s="74" t="s">
        <v>32</v>
      </c>
      <c r="C7" s="75" t="s">
        <v>146</v>
      </c>
      <c r="D7" s="75" t="s">
        <v>147</v>
      </c>
      <c r="E7" s="76"/>
      <c r="F7" s="76"/>
      <c r="G7" s="76">
        <v>57</v>
      </c>
      <c r="H7" s="76">
        <v>76</v>
      </c>
      <c r="I7" s="76">
        <v>72</v>
      </c>
      <c r="J7" s="143"/>
      <c r="K7" s="143"/>
      <c r="L7" s="76"/>
      <c r="M7" s="77">
        <f>COUNT(E7:L7)</f>
        <v>3</v>
      </c>
      <c r="N7" s="78">
        <f>STDEVA(E7:L7)/(SUM(E7:L7)/COUNTIF(E7:L7,"&gt;0"))</f>
        <v>0.1465851629396751</v>
      </c>
      <c r="O7" s="79">
        <f>1/M7*(SUM(E7:L7))</f>
        <v>68.33333333333333</v>
      </c>
      <c r="P7" s="80">
        <f>O7</f>
        <v>68.33333333333333</v>
      </c>
      <c r="Q7" s="143">
        <v>64.98</v>
      </c>
      <c r="R7" s="143">
        <v>66.98</v>
      </c>
      <c r="S7" s="143">
        <v>66</v>
      </c>
      <c r="T7" s="76">
        <v>67.7225</v>
      </c>
    </row>
    <row r="8" spans="1:20" ht="212.25" customHeight="1">
      <c r="A8" s="74" t="s">
        <v>144</v>
      </c>
      <c r="B8" s="144" t="s">
        <v>32</v>
      </c>
      <c r="C8" s="145" t="s">
        <v>146</v>
      </c>
      <c r="D8" s="145" t="s">
        <v>143</v>
      </c>
      <c r="E8" s="76">
        <v>56.67</v>
      </c>
      <c r="F8" s="76"/>
      <c r="G8" s="76">
        <v>55</v>
      </c>
      <c r="H8" s="76">
        <v>70</v>
      </c>
      <c r="I8" s="156">
        <v>85</v>
      </c>
      <c r="J8" s="155"/>
      <c r="K8" s="155"/>
      <c r="L8" s="76">
        <v>65</v>
      </c>
      <c r="M8" s="77">
        <f>COUNT(E8:L8)</f>
        <v>5</v>
      </c>
      <c r="N8" s="78">
        <f>STDEVA(E8:L8)/(SUM(E8:L8)/COUNTIF(E8:L8,"&gt;0"))</f>
        <v>0.18238703961333425</v>
      </c>
      <c r="O8" s="79">
        <f>1/M8*(SUM(E8:L8))</f>
        <v>66.334</v>
      </c>
      <c r="P8" s="80">
        <f>O8</f>
        <v>66.334</v>
      </c>
      <c r="Q8" s="143">
        <v>63.16</v>
      </c>
      <c r="R8" s="143">
        <v>65.48</v>
      </c>
      <c r="S8" s="143">
        <v>63</v>
      </c>
      <c r="T8" s="76">
        <v>62.978</v>
      </c>
    </row>
    <row r="9" spans="1:20" ht="234.75" customHeight="1">
      <c r="A9" s="159" t="s">
        <v>144</v>
      </c>
      <c r="B9" s="157" t="s">
        <v>32</v>
      </c>
      <c r="C9" s="158" t="s">
        <v>318</v>
      </c>
      <c r="D9" s="158" t="s">
        <v>143</v>
      </c>
      <c r="E9" s="155"/>
      <c r="F9" s="155"/>
      <c r="G9" s="155"/>
      <c r="H9" s="155">
        <v>88</v>
      </c>
      <c r="I9" s="155"/>
      <c r="J9" s="155">
        <v>70.9</v>
      </c>
      <c r="K9" s="155">
        <v>76.9</v>
      </c>
      <c r="L9" s="76"/>
      <c r="M9" s="77">
        <f>COUNT(E9:L9)</f>
        <v>3</v>
      </c>
      <c r="N9" s="78">
        <f>STDEVA(E9:L9)/(SUM(E9:L9)/COUNTIF(E9:L9,"&gt;0"))</f>
        <v>0.11037949733711941</v>
      </c>
      <c r="O9" s="79">
        <f>1/M9*(SUM(E9:L9))</f>
        <v>78.6</v>
      </c>
      <c r="P9" s="80">
        <f>O9</f>
        <v>78.6</v>
      </c>
      <c r="Q9" s="143">
        <v>66.73</v>
      </c>
      <c r="R9" s="143">
        <v>78.08</v>
      </c>
      <c r="S9" s="143">
        <v>75.74</v>
      </c>
      <c r="T9" s="76">
        <v>70.88199999999999</v>
      </c>
    </row>
    <row r="10" spans="1:20" ht="249" customHeight="1">
      <c r="A10" s="74" t="s">
        <v>144</v>
      </c>
      <c r="B10" s="74" t="s">
        <v>32</v>
      </c>
      <c r="C10" s="75" t="s">
        <v>319</v>
      </c>
      <c r="D10" s="75" t="s">
        <v>147</v>
      </c>
      <c r="E10" s="76"/>
      <c r="F10" s="76"/>
      <c r="G10" s="76">
        <v>79</v>
      </c>
      <c r="H10" s="76">
        <v>88</v>
      </c>
      <c r="I10" s="76">
        <v>70</v>
      </c>
      <c r="J10" s="76"/>
      <c r="K10" s="76"/>
      <c r="L10" s="76"/>
      <c r="M10" s="77">
        <f>COUNT(E10:L10)</f>
        <v>3</v>
      </c>
      <c r="N10" s="78">
        <f>STDEVA(E10:L10)/(SUM(E10:L10)/COUNTIF(E10:L10,"&gt;0"))</f>
        <v>0.11392405063291139</v>
      </c>
      <c r="O10" s="79">
        <f>1/M10*(SUM(E10:L10))</f>
        <v>79</v>
      </c>
      <c r="P10" s="80">
        <f>O10</f>
        <v>79</v>
      </c>
      <c r="Q10" s="76">
        <v>70.33</v>
      </c>
      <c r="R10" s="76">
        <v>80.28</v>
      </c>
      <c r="S10" s="76">
        <v>76.67</v>
      </c>
      <c r="T10" s="76">
        <v>78.35249999999999</v>
      </c>
    </row>
    <row r="11" spans="1:20" ht="42" customHeight="1">
      <c r="A11" s="99"/>
      <c r="B11" s="99"/>
      <c r="C11" s="100"/>
      <c r="D11" s="100"/>
      <c r="E11" s="101"/>
      <c r="F11" s="101"/>
      <c r="G11" s="101"/>
      <c r="H11" s="101"/>
      <c r="I11" s="101"/>
      <c r="J11" s="101"/>
      <c r="K11" s="101"/>
      <c r="L11" s="102"/>
      <c r="M11" s="103"/>
      <c r="N11" s="104"/>
      <c r="O11" s="101"/>
      <c r="P11" s="101"/>
      <c r="Q11" s="105"/>
      <c r="R11" s="105"/>
      <c r="S11" s="105"/>
      <c r="T11" s="105"/>
    </row>
    <row r="12" spans="1:20" ht="30.75" customHeight="1">
      <c r="A12" s="106"/>
      <c r="B12" s="106"/>
      <c r="C12" s="103"/>
      <c r="D12" s="103"/>
      <c r="E12" s="101"/>
      <c r="F12" s="101"/>
      <c r="G12" s="101"/>
      <c r="H12" s="101"/>
      <c r="I12" s="101"/>
      <c r="J12" s="101"/>
      <c r="K12" s="101"/>
      <c r="L12" s="101"/>
      <c r="M12" s="103"/>
      <c r="N12" s="104"/>
      <c r="O12" s="101"/>
      <c r="P12" s="101"/>
      <c r="Q12" s="107"/>
      <c r="R12" s="107"/>
      <c r="S12" s="107"/>
      <c r="T12" s="107"/>
    </row>
    <row r="13" spans="1:20" ht="39.75" customHeight="1">
      <c r="A13" s="218" t="s">
        <v>44</v>
      </c>
      <c r="B13" s="218" t="s">
        <v>27</v>
      </c>
      <c r="C13" s="218" t="s">
        <v>43</v>
      </c>
      <c r="D13" s="218" t="s">
        <v>16</v>
      </c>
      <c r="E13" s="284" t="s">
        <v>56</v>
      </c>
      <c r="F13" s="284"/>
      <c r="G13" s="284"/>
      <c r="H13" s="284"/>
      <c r="I13" s="284"/>
      <c r="J13" s="284"/>
      <c r="K13" s="284"/>
      <c r="L13" s="284"/>
      <c r="M13" s="216" t="s">
        <v>46</v>
      </c>
      <c r="N13" s="216" t="s">
        <v>47</v>
      </c>
      <c r="O13" s="234" t="s">
        <v>197</v>
      </c>
      <c r="P13" s="225" t="s">
        <v>332</v>
      </c>
      <c r="Q13" s="226" t="s">
        <v>279</v>
      </c>
      <c r="R13" s="226" t="s">
        <v>283</v>
      </c>
      <c r="S13" s="226" t="s">
        <v>288</v>
      </c>
      <c r="T13" s="226" t="s">
        <v>292</v>
      </c>
    </row>
    <row r="14" spans="1:20" ht="61.5" customHeight="1">
      <c r="A14" s="218"/>
      <c r="B14" s="218"/>
      <c r="C14" s="218"/>
      <c r="D14" s="218"/>
      <c r="E14" s="216" t="s">
        <v>295</v>
      </c>
      <c r="F14" s="216" t="s">
        <v>296</v>
      </c>
      <c r="G14" s="216" t="s">
        <v>334</v>
      </c>
      <c r="H14" s="216" t="s">
        <v>345</v>
      </c>
      <c r="I14" s="246" t="s">
        <v>343</v>
      </c>
      <c r="J14" s="135"/>
      <c r="K14" s="246" t="s">
        <v>339</v>
      </c>
      <c r="L14" s="277"/>
      <c r="M14" s="281"/>
      <c r="N14" s="281"/>
      <c r="O14" s="280"/>
      <c r="P14" s="286"/>
      <c r="Q14" s="227"/>
      <c r="R14" s="227"/>
      <c r="S14" s="227"/>
      <c r="T14" s="227"/>
    </row>
    <row r="15" spans="1:20" ht="166.5" customHeight="1">
      <c r="A15" s="218"/>
      <c r="B15" s="218"/>
      <c r="C15" s="218"/>
      <c r="D15" s="218"/>
      <c r="E15" s="282"/>
      <c r="F15" s="217"/>
      <c r="G15" s="217"/>
      <c r="H15" s="217"/>
      <c r="I15" s="247"/>
      <c r="J15" s="136" t="s">
        <v>350</v>
      </c>
      <c r="K15" s="247"/>
      <c r="L15" s="278"/>
      <c r="M15" s="217"/>
      <c r="N15" s="217"/>
      <c r="O15" s="280"/>
      <c r="P15" s="286"/>
      <c r="Q15" s="228"/>
      <c r="R15" s="228"/>
      <c r="S15" s="228"/>
      <c r="T15" s="228"/>
    </row>
    <row r="16" spans="1:20" ht="34.5" customHeight="1">
      <c r="A16" s="231" t="s">
        <v>70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</row>
    <row r="17" spans="1:20" ht="193.5" customHeight="1">
      <c r="A17" s="98" t="s">
        <v>45</v>
      </c>
      <c r="B17" s="98" t="s">
        <v>28</v>
      </c>
      <c r="C17" s="77" t="s">
        <v>112</v>
      </c>
      <c r="D17" s="164" t="s">
        <v>320</v>
      </c>
      <c r="E17" s="165">
        <v>57.78</v>
      </c>
      <c r="F17" s="165"/>
      <c r="G17" s="165">
        <v>75</v>
      </c>
      <c r="H17" s="165">
        <v>88</v>
      </c>
      <c r="I17" s="161">
        <v>90</v>
      </c>
      <c r="J17" s="161">
        <v>68.49</v>
      </c>
      <c r="K17" s="161">
        <v>64</v>
      </c>
      <c r="L17" s="170"/>
      <c r="M17" s="77">
        <f aca="true" t="shared" si="0" ref="M17:M22">COUNT(E17:L17)</f>
        <v>6</v>
      </c>
      <c r="N17" s="78">
        <f aca="true" t="shared" si="1" ref="N17:N22">STDEVA(E17:L17)/(SUM(E17:L17)/COUNTIF(E17:L17,"&gt;0"))</f>
        <v>0.17610650256316981</v>
      </c>
      <c r="O17" s="79">
        <f aca="true" t="shared" si="2" ref="O17:O22">1/M17*(SUM(E17:L17))</f>
        <v>73.87833333333333</v>
      </c>
      <c r="P17" s="80">
        <f aca="true" t="shared" si="3" ref="P17:P22">O17</f>
        <v>73.87833333333333</v>
      </c>
      <c r="Q17" s="81">
        <v>66.35</v>
      </c>
      <c r="R17" s="81">
        <v>71.4</v>
      </c>
      <c r="S17" s="81">
        <v>72.72</v>
      </c>
      <c r="T17" s="81">
        <v>71.88833333333334</v>
      </c>
    </row>
    <row r="18" spans="1:20" ht="201.75" customHeight="1">
      <c r="A18" s="98" t="s">
        <v>45</v>
      </c>
      <c r="B18" s="98" t="s">
        <v>28</v>
      </c>
      <c r="C18" s="77" t="s">
        <v>113</v>
      </c>
      <c r="D18" s="164" t="s">
        <v>321</v>
      </c>
      <c r="E18" s="165"/>
      <c r="F18" s="166"/>
      <c r="G18" s="166">
        <v>75</v>
      </c>
      <c r="H18" s="166">
        <v>90</v>
      </c>
      <c r="I18" s="153">
        <v>95</v>
      </c>
      <c r="J18" s="153">
        <v>74.99</v>
      </c>
      <c r="K18" s="153"/>
      <c r="L18" s="170"/>
      <c r="M18" s="77">
        <f t="shared" si="0"/>
        <v>4</v>
      </c>
      <c r="N18" s="78">
        <f t="shared" si="1"/>
        <v>0.12311525084825224</v>
      </c>
      <c r="O18" s="79">
        <f t="shared" si="2"/>
        <v>83.7475</v>
      </c>
      <c r="P18" s="80">
        <f t="shared" si="3"/>
        <v>83.7475</v>
      </c>
      <c r="Q18" s="81">
        <v>71.22</v>
      </c>
      <c r="R18" s="81">
        <v>75.74</v>
      </c>
      <c r="S18" s="81">
        <v>79.66</v>
      </c>
      <c r="T18" s="81">
        <v>80.4925</v>
      </c>
    </row>
    <row r="19" spans="1:20" ht="150.75" customHeight="1">
      <c r="A19" s="98" t="s">
        <v>52</v>
      </c>
      <c r="B19" s="98" t="s">
        <v>28</v>
      </c>
      <c r="C19" s="77" t="s">
        <v>194</v>
      </c>
      <c r="D19" s="77" t="s">
        <v>196</v>
      </c>
      <c r="E19" s="142"/>
      <c r="F19" s="146"/>
      <c r="G19" s="146">
        <v>120</v>
      </c>
      <c r="H19" s="146">
        <v>142</v>
      </c>
      <c r="I19" s="153">
        <v>150</v>
      </c>
      <c r="J19" s="153"/>
      <c r="K19" s="153">
        <v>150</v>
      </c>
      <c r="L19" s="170"/>
      <c r="M19" s="77">
        <f t="shared" si="0"/>
        <v>4</v>
      </c>
      <c r="N19" s="78">
        <f t="shared" si="1"/>
        <v>0.10090709522247562</v>
      </c>
      <c r="O19" s="79">
        <f t="shared" si="2"/>
        <v>140.5</v>
      </c>
      <c r="P19" s="80">
        <f t="shared" si="3"/>
        <v>140.5</v>
      </c>
      <c r="Q19" s="81">
        <v>125.6</v>
      </c>
      <c r="R19" s="81">
        <v>137.67</v>
      </c>
      <c r="S19" s="81">
        <v>136</v>
      </c>
      <c r="T19" s="81">
        <v>137.82000000000002</v>
      </c>
    </row>
    <row r="20" spans="1:20" ht="135.75" customHeight="1">
      <c r="A20" s="98" t="s">
        <v>52</v>
      </c>
      <c r="B20" s="154" t="s">
        <v>28</v>
      </c>
      <c r="C20" s="167" t="s">
        <v>194</v>
      </c>
      <c r="D20" s="167" t="s">
        <v>147</v>
      </c>
      <c r="E20" s="142">
        <v>170</v>
      </c>
      <c r="F20" s="146"/>
      <c r="G20" s="146">
        <v>120</v>
      </c>
      <c r="H20" s="146">
        <v>142</v>
      </c>
      <c r="I20" s="153">
        <v>170</v>
      </c>
      <c r="J20" s="153">
        <v>104.98</v>
      </c>
      <c r="K20" s="153">
        <v>150</v>
      </c>
      <c r="L20" s="170"/>
      <c r="M20" s="77">
        <f t="shared" si="0"/>
        <v>6</v>
      </c>
      <c r="N20" s="78">
        <f t="shared" si="1"/>
        <v>0.1847700531934728</v>
      </c>
      <c r="O20" s="79">
        <f t="shared" si="2"/>
        <v>142.82999999999998</v>
      </c>
      <c r="P20" s="80">
        <f t="shared" si="3"/>
        <v>142.82999999999998</v>
      </c>
      <c r="Q20" s="81">
        <v>112.73</v>
      </c>
      <c r="R20" s="81">
        <v>136</v>
      </c>
      <c r="S20" s="81">
        <v>141</v>
      </c>
      <c r="T20" s="81">
        <v>140.13333333333333</v>
      </c>
    </row>
    <row r="21" spans="1:20" ht="159.75" customHeight="1">
      <c r="A21" s="168" t="s">
        <v>57</v>
      </c>
      <c r="B21" s="168" t="s">
        <v>28</v>
      </c>
      <c r="C21" s="77" t="s">
        <v>322</v>
      </c>
      <c r="D21" s="77" t="s">
        <v>196</v>
      </c>
      <c r="E21" s="142"/>
      <c r="F21" s="146"/>
      <c r="G21" s="146">
        <v>88</v>
      </c>
      <c r="H21" s="146">
        <v>105</v>
      </c>
      <c r="I21" s="153"/>
      <c r="J21" s="153">
        <v>107.99</v>
      </c>
      <c r="K21" s="153"/>
      <c r="L21" s="170"/>
      <c r="M21" s="77">
        <f t="shared" si="0"/>
        <v>3</v>
      </c>
      <c r="N21" s="78">
        <f t="shared" si="1"/>
        <v>0.10746775667305267</v>
      </c>
      <c r="O21" s="79">
        <f t="shared" si="2"/>
        <v>100.33</v>
      </c>
      <c r="P21" s="80">
        <f t="shared" si="3"/>
        <v>100.33</v>
      </c>
      <c r="Q21" s="81">
        <v>85.28</v>
      </c>
      <c r="R21" s="81">
        <v>90.04</v>
      </c>
      <c r="S21" s="81">
        <v>86.21</v>
      </c>
      <c r="T21" s="81">
        <v>89.9925</v>
      </c>
    </row>
    <row r="22" spans="1:20" ht="219.75" customHeight="1">
      <c r="A22" s="168" t="s">
        <v>57</v>
      </c>
      <c r="B22" s="169" t="s">
        <v>28</v>
      </c>
      <c r="C22" s="167" t="s">
        <v>322</v>
      </c>
      <c r="D22" s="77" t="s">
        <v>219</v>
      </c>
      <c r="E22" s="142">
        <v>98</v>
      </c>
      <c r="F22" s="142"/>
      <c r="G22" s="142">
        <v>88</v>
      </c>
      <c r="H22" s="142">
        <v>105</v>
      </c>
      <c r="I22" s="161"/>
      <c r="J22" s="161">
        <v>94.49</v>
      </c>
      <c r="K22" s="161"/>
      <c r="L22" s="170"/>
      <c r="M22" s="77">
        <f t="shared" si="0"/>
        <v>4</v>
      </c>
      <c r="N22" s="78">
        <f t="shared" si="1"/>
        <v>0.07354937757663658</v>
      </c>
      <c r="O22" s="113">
        <f t="shared" si="2"/>
        <v>96.3725</v>
      </c>
      <c r="P22" s="114">
        <f t="shared" si="3"/>
        <v>96.3725</v>
      </c>
      <c r="Q22" s="86">
        <v>78.28</v>
      </c>
      <c r="R22" s="86">
        <v>86.6</v>
      </c>
      <c r="S22" s="86">
        <v>85.91</v>
      </c>
      <c r="T22" s="86">
        <v>86.9925</v>
      </c>
    </row>
    <row r="23" spans="1:20" ht="33" customHeight="1">
      <c r="A23" s="108"/>
      <c r="B23" s="108"/>
      <c r="C23" s="109"/>
      <c r="D23" s="103"/>
      <c r="E23" s="110"/>
      <c r="F23" s="110"/>
      <c r="G23" s="110"/>
      <c r="H23" s="110"/>
      <c r="I23" s="111"/>
      <c r="J23" s="111"/>
      <c r="K23" s="111"/>
      <c r="L23" s="111"/>
      <c r="M23" s="112"/>
      <c r="N23" s="104"/>
      <c r="O23" s="101"/>
      <c r="P23" s="101"/>
      <c r="Q23" s="105"/>
      <c r="R23" s="105"/>
      <c r="S23" s="105"/>
      <c r="T23" s="105"/>
    </row>
    <row r="24" spans="1:20" ht="25.5" customHeight="1">
      <c r="A24" s="218" t="s">
        <v>44</v>
      </c>
      <c r="B24" s="218" t="s">
        <v>27</v>
      </c>
      <c r="C24" s="218" t="s">
        <v>43</v>
      </c>
      <c r="D24" s="218" t="s">
        <v>16</v>
      </c>
      <c r="E24" s="284" t="s">
        <v>56</v>
      </c>
      <c r="F24" s="284"/>
      <c r="G24" s="284"/>
      <c r="H24" s="284"/>
      <c r="I24" s="284"/>
      <c r="J24" s="284"/>
      <c r="K24" s="284"/>
      <c r="L24" s="284"/>
      <c r="M24" s="218" t="s">
        <v>46</v>
      </c>
      <c r="N24" s="218" t="s">
        <v>47</v>
      </c>
      <c r="O24" s="234" t="s">
        <v>315</v>
      </c>
      <c r="P24" s="225" t="s">
        <v>332</v>
      </c>
      <c r="Q24" s="226" t="s">
        <v>279</v>
      </c>
      <c r="R24" s="226" t="s">
        <v>283</v>
      </c>
      <c r="S24" s="226" t="s">
        <v>288</v>
      </c>
      <c r="T24" s="226" t="s">
        <v>292</v>
      </c>
    </row>
    <row r="25" spans="1:20" ht="61.5" customHeight="1">
      <c r="A25" s="218"/>
      <c r="B25" s="218"/>
      <c r="C25" s="218"/>
      <c r="D25" s="218"/>
      <c r="E25" s="216" t="s">
        <v>295</v>
      </c>
      <c r="F25" s="216" t="s">
        <v>296</v>
      </c>
      <c r="G25" s="216" t="s">
        <v>334</v>
      </c>
      <c r="H25" s="216" t="s">
        <v>344</v>
      </c>
      <c r="I25" s="216" t="s">
        <v>343</v>
      </c>
      <c r="J25" s="133"/>
      <c r="K25" s="133"/>
      <c r="L25" s="216" t="s">
        <v>339</v>
      </c>
      <c r="M25" s="218"/>
      <c r="N25" s="218"/>
      <c r="O25" s="280"/>
      <c r="P25" s="286"/>
      <c r="Q25" s="227"/>
      <c r="R25" s="227"/>
      <c r="S25" s="227"/>
      <c r="T25" s="227"/>
    </row>
    <row r="26" spans="1:20" ht="237.75" customHeight="1">
      <c r="A26" s="218"/>
      <c r="B26" s="218"/>
      <c r="C26" s="218"/>
      <c r="D26" s="218"/>
      <c r="E26" s="217"/>
      <c r="F26" s="217"/>
      <c r="G26" s="217"/>
      <c r="H26" s="217"/>
      <c r="I26" s="279"/>
      <c r="J26" s="171" t="s">
        <v>350</v>
      </c>
      <c r="K26" s="171" t="s">
        <v>298</v>
      </c>
      <c r="L26" s="279"/>
      <c r="M26" s="218"/>
      <c r="N26" s="218"/>
      <c r="O26" s="280"/>
      <c r="P26" s="286"/>
      <c r="Q26" s="228"/>
      <c r="R26" s="228"/>
      <c r="S26" s="228"/>
      <c r="T26" s="228"/>
    </row>
    <row r="27" spans="1:20" ht="35.25" customHeight="1">
      <c r="A27" s="231" t="s">
        <v>286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</row>
    <row r="28" spans="1:20" ht="142.5" customHeight="1">
      <c r="A28" s="74" t="s">
        <v>48</v>
      </c>
      <c r="B28" s="74" t="s">
        <v>28</v>
      </c>
      <c r="C28" s="75" t="s">
        <v>98</v>
      </c>
      <c r="D28" s="75" t="s">
        <v>75</v>
      </c>
      <c r="E28" s="142">
        <v>310</v>
      </c>
      <c r="F28" s="142"/>
      <c r="G28" s="142">
        <v>260</v>
      </c>
      <c r="H28" s="142">
        <v>320</v>
      </c>
      <c r="I28" s="142">
        <v>180</v>
      </c>
      <c r="J28" s="142"/>
      <c r="K28" s="142"/>
      <c r="L28" s="142">
        <v>240</v>
      </c>
      <c r="M28" s="77">
        <f>COUNT(E28:L28)</f>
        <v>5</v>
      </c>
      <c r="N28" s="78">
        <f>STDEVA(E28:L28)/(SUM(E28:L28)/COUNTIF(E28:L28,"&gt;0"))</f>
        <v>0.21658413678032226</v>
      </c>
      <c r="O28" s="79">
        <f>1/M28*(SUM(E28:L28))</f>
        <v>262</v>
      </c>
      <c r="P28" s="80">
        <f>O28</f>
        <v>262</v>
      </c>
      <c r="Q28" s="143">
        <v>248.69</v>
      </c>
      <c r="R28" s="143">
        <v>265.15</v>
      </c>
      <c r="S28" s="143">
        <v>271.45</v>
      </c>
      <c r="T28" s="143">
        <v>265.9375</v>
      </c>
    </row>
    <row r="29" spans="1:20" ht="126.75" customHeight="1">
      <c r="A29" s="74" t="s">
        <v>48</v>
      </c>
      <c r="B29" s="74" t="s">
        <v>28</v>
      </c>
      <c r="C29" s="75" t="s">
        <v>98</v>
      </c>
      <c r="D29" s="75" t="s">
        <v>76</v>
      </c>
      <c r="E29" s="142"/>
      <c r="F29" s="146"/>
      <c r="G29" s="146">
        <v>250</v>
      </c>
      <c r="H29" s="146">
        <v>320</v>
      </c>
      <c r="I29" s="142">
        <v>270</v>
      </c>
      <c r="J29" s="142"/>
      <c r="K29" s="142"/>
      <c r="L29" s="142">
        <v>240</v>
      </c>
      <c r="M29" s="77">
        <f>COUNT(E29:L29)</f>
        <v>4</v>
      </c>
      <c r="N29" s="78">
        <f>STDEVA(E29:L29)/(SUM(E29:L29)/COUNTIF(E29:L29,"&gt;0"))</f>
        <v>0.13181578088927545</v>
      </c>
      <c r="O29" s="79">
        <f>1/M29*(SUM(E29:L29))</f>
        <v>270</v>
      </c>
      <c r="P29" s="80">
        <f>O29</f>
        <v>270</v>
      </c>
      <c r="Q29" s="143">
        <v>251.79</v>
      </c>
      <c r="R29" s="143">
        <v>290.87</v>
      </c>
      <c r="S29" s="143">
        <v>285.45</v>
      </c>
      <c r="T29" s="143">
        <v>287.605</v>
      </c>
    </row>
    <row r="30" spans="1:20" ht="198.75" customHeight="1">
      <c r="A30" s="74" t="s">
        <v>49</v>
      </c>
      <c r="B30" s="144" t="s">
        <v>28</v>
      </c>
      <c r="C30" s="145" t="s">
        <v>257</v>
      </c>
      <c r="D30" s="145" t="s">
        <v>258</v>
      </c>
      <c r="E30" s="142">
        <v>270</v>
      </c>
      <c r="F30" s="146"/>
      <c r="G30" s="146"/>
      <c r="H30" s="146">
        <v>340</v>
      </c>
      <c r="I30" s="142">
        <v>360</v>
      </c>
      <c r="J30" s="146"/>
      <c r="K30" s="146"/>
      <c r="L30" s="142">
        <v>370</v>
      </c>
      <c r="M30" s="77">
        <f>COUNT(E30:L30)</f>
        <v>4</v>
      </c>
      <c r="N30" s="78">
        <f>STDEVA(E30:L30)/(SUM(E30:L30)/COUNTIF(E30:L30,"&gt;0"))</f>
        <v>0.13460447023351924</v>
      </c>
      <c r="O30" s="79">
        <f>1/M30*(SUM(E30:L30))</f>
        <v>335</v>
      </c>
      <c r="P30" s="80">
        <f>O30</f>
        <v>335</v>
      </c>
      <c r="Q30" s="143">
        <v>297.8</v>
      </c>
      <c r="R30" s="143">
        <v>328.29</v>
      </c>
      <c r="S30" s="143">
        <v>342.66</v>
      </c>
      <c r="T30" s="143">
        <v>329.20000000000005</v>
      </c>
    </row>
    <row r="31" spans="1:20" ht="218.25" customHeight="1">
      <c r="A31" s="74" t="s">
        <v>49</v>
      </c>
      <c r="B31" s="74" t="s">
        <v>28</v>
      </c>
      <c r="C31" s="75" t="s">
        <v>195</v>
      </c>
      <c r="D31" s="75" t="s">
        <v>76</v>
      </c>
      <c r="E31" s="76">
        <v>288</v>
      </c>
      <c r="F31" s="76"/>
      <c r="G31" s="76"/>
      <c r="H31" s="76">
        <v>350</v>
      </c>
      <c r="I31" s="142">
        <v>380</v>
      </c>
      <c r="J31" s="142">
        <v>310</v>
      </c>
      <c r="K31" s="142"/>
      <c r="L31" s="142">
        <v>380</v>
      </c>
      <c r="M31" s="77">
        <f>COUNT(E31:L31)</f>
        <v>5</v>
      </c>
      <c r="N31" s="78">
        <f>STDEVA(E31:L31)/(SUM(E31:L31)/COUNTIF(E31:L31,"&gt;0"))</f>
        <v>0.12150651632630344</v>
      </c>
      <c r="O31" s="79">
        <f>1/M31*(SUM(E31:L31))</f>
        <v>341.6</v>
      </c>
      <c r="P31" s="80">
        <f>O31</f>
        <v>341.6</v>
      </c>
      <c r="Q31" s="76">
        <v>310.51</v>
      </c>
      <c r="R31" s="76">
        <v>342.14</v>
      </c>
      <c r="S31" s="76">
        <v>334.66</v>
      </c>
      <c r="T31" s="76">
        <v>326.82166666666666</v>
      </c>
    </row>
    <row r="32" spans="1:20" ht="45.75" customHeight="1">
      <c r="A32" s="231" t="s">
        <v>65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</row>
    <row r="33" spans="1:20" ht="196.5" customHeight="1">
      <c r="A33" s="74" t="s">
        <v>50</v>
      </c>
      <c r="B33" s="74" t="s">
        <v>28</v>
      </c>
      <c r="C33" s="75" t="s">
        <v>203</v>
      </c>
      <c r="D33" s="75" t="s">
        <v>204</v>
      </c>
      <c r="E33" s="76">
        <v>825</v>
      </c>
      <c r="F33" s="76"/>
      <c r="G33" s="76">
        <v>750</v>
      </c>
      <c r="H33" s="76">
        <v>720</v>
      </c>
      <c r="I33" s="153">
        <v>720</v>
      </c>
      <c r="J33" s="153"/>
      <c r="K33" s="153">
        <v>730.9</v>
      </c>
      <c r="L33" s="153">
        <v>850</v>
      </c>
      <c r="M33" s="77">
        <f>COUNT(E33:L33)</f>
        <v>6</v>
      </c>
      <c r="N33" s="78">
        <f>STDEVA(E33:L33)/(SUM(E33:L33)/COUNTIF(E33:L33,"&gt;0"))</f>
        <v>0.07444165020082599</v>
      </c>
      <c r="O33" s="79">
        <f>1/M33*(SUM(E33:L33))</f>
        <v>765.9833333333332</v>
      </c>
      <c r="P33" s="80">
        <f>O33</f>
        <v>765.9833333333332</v>
      </c>
      <c r="Q33" s="81">
        <v>684.91</v>
      </c>
      <c r="R33" s="81">
        <v>750.8</v>
      </c>
      <c r="S33" s="81">
        <v>753.52</v>
      </c>
      <c r="T33" s="81">
        <v>763.596</v>
      </c>
    </row>
    <row r="34" spans="1:20" ht="162">
      <c r="A34" s="74" t="s">
        <v>50</v>
      </c>
      <c r="B34" s="144" t="s">
        <v>28</v>
      </c>
      <c r="C34" s="145" t="s">
        <v>259</v>
      </c>
      <c r="D34" s="145" t="s">
        <v>260</v>
      </c>
      <c r="E34" s="76">
        <v>740</v>
      </c>
      <c r="F34" s="143"/>
      <c r="G34" s="143">
        <v>700</v>
      </c>
      <c r="H34" s="143">
        <v>760</v>
      </c>
      <c r="I34" s="153">
        <v>750</v>
      </c>
      <c r="J34" s="153"/>
      <c r="K34" s="153"/>
      <c r="L34" s="153"/>
      <c r="M34" s="77">
        <f>COUNT(E34:L34)</f>
        <v>4</v>
      </c>
      <c r="N34" s="78">
        <f>STDEVA(E34:L34)/(SUM(E34:L34)/COUNTIF(E34:L34,"&gt;0"))</f>
        <v>0.035660415453241806</v>
      </c>
      <c r="O34" s="79">
        <f>1/M34*(SUM(E34:L34))</f>
        <v>737.5</v>
      </c>
      <c r="P34" s="80">
        <f>O34</f>
        <v>737.5</v>
      </c>
      <c r="Q34" s="81">
        <v>681.33</v>
      </c>
      <c r="R34" s="81">
        <v>737.59</v>
      </c>
      <c r="S34" s="81">
        <v>741.52</v>
      </c>
      <c r="T34" s="81">
        <v>731.25</v>
      </c>
    </row>
    <row r="35" spans="1:20" ht="201.75" customHeight="1">
      <c r="A35" s="159" t="s">
        <v>261</v>
      </c>
      <c r="B35" s="157" t="s">
        <v>28</v>
      </c>
      <c r="C35" s="158" t="s">
        <v>323</v>
      </c>
      <c r="D35" s="158" t="s">
        <v>258</v>
      </c>
      <c r="E35" s="76"/>
      <c r="F35" s="76"/>
      <c r="G35" s="76">
        <v>680</v>
      </c>
      <c r="H35" s="76">
        <v>680</v>
      </c>
      <c r="I35" s="153">
        <v>580</v>
      </c>
      <c r="J35" s="153">
        <v>600.9</v>
      </c>
      <c r="K35" s="153"/>
      <c r="L35" s="153"/>
      <c r="M35" s="77">
        <f>COUNT(E35:L35)</f>
        <v>4</v>
      </c>
      <c r="N35" s="78">
        <f>STDEVA(E35:L35)/(SUM(E35:L35)/COUNTIF(E35:L35,"&gt;0"))</f>
        <v>0.0824920959601923</v>
      </c>
      <c r="O35" s="79">
        <f>1/M35*(SUM(E35:L35))</f>
        <v>635.225</v>
      </c>
      <c r="P35" s="80">
        <f>O35</f>
        <v>635.225</v>
      </c>
      <c r="Q35" s="81">
        <v>481.02</v>
      </c>
      <c r="R35" s="81">
        <v>606.61</v>
      </c>
      <c r="S35" s="81">
        <v>629.9</v>
      </c>
      <c r="T35" s="81">
        <v>628.87</v>
      </c>
    </row>
    <row r="36" spans="1:20" ht="51.75" customHeight="1">
      <c r="A36" s="285" t="s">
        <v>234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44"/>
      <c r="R36" s="44"/>
      <c r="S36" s="44"/>
      <c r="T36" s="44"/>
    </row>
    <row r="37" spans="1:20" ht="4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5"/>
      <c r="R37" s="51"/>
      <c r="S37" s="51"/>
      <c r="T37" s="128"/>
    </row>
    <row r="38" spans="1:20" ht="1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6"/>
      <c r="R38" s="46"/>
      <c r="S38" s="46"/>
      <c r="T38" s="46"/>
    </row>
    <row r="39" spans="1:20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6"/>
      <c r="R39" s="46"/>
      <c r="S39" s="46"/>
      <c r="T39" s="46"/>
    </row>
  </sheetData>
  <sheetProtection/>
  <mergeCells count="64">
    <mergeCell ref="T2:T4"/>
    <mergeCell ref="T13:T15"/>
    <mergeCell ref="T24:T26"/>
    <mergeCell ref="K14:K15"/>
    <mergeCell ref="P24:P26"/>
    <mergeCell ref="H25:H26"/>
    <mergeCell ref="I3:I4"/>
    <mergeCell ref="I14:I15"/>
    <mergeCell ref="E13:L13"/>
    <mergeCell ref="H14:H15"/>
    <mergeCell ref="A36:P36"/>
    <mergeCell ref="G3:G4"/>
    <mergeCell ref="P2:P4"/>
    <mergeCell ref="P13:P15"/>
    <mergeCell ref="O13:O15"/>
    <mergeCell ref="N13:N15"/>
    <mergeCell ref="O24:O26"/>
    <mergeCell ref="A24:A26"/>
    <mergeCell ref="E24:L24"/>
    <mergeCell ref="C24:C26"/>
    <mergeCell ref="Q24:Q26"/>
    <mergeCell ref="G25:G26"/>
    <mergeCell ref="L3:L4"/>
    <mergeCell ref="E2:L2"/>
    <mergeCell ref="H3:H4"/>
    <mergeCell ref="E3:E4"/>
    <mergeCell ref="N24:N26"/>
    <mergeCell ref="M13:M15"/>
    <mergeCell ref="G14:G15"/>
    <mergeCell ref="A2:A4"/>
    <mergeCell ref="B2:B4"/>
    <mergeCell ref="C2:C4"/>
    <mergeCell ref="C13:C15"/>
    <mergeCell ref="B13:B15"/>
    <mergeCell ref="F3:F4"/>
    <mergeCell ref="D2:D4"/>
    <mergeCell ref="A13:A15"/>
    <mergeCell ref="B24:B26"/>
    <mergeCell ref="E25:E26"/>
    <mergeCell ref="D13:D15"/>
    <mergeCell ref="D24:D26"/>
    <mergeCell ref="F25:F26"/>
    <mergeCell ref="F14:F15"/>
    <mergeCell ref="E14:E15"/>
    <mergeCell ref="R13:R15"/>
    <mergeCell ref="R24:R26"/>
    <mergeCell ref="I25:I26"/>
    <mergeCell ref="M2:M4"/>
    <mergeCell ref="O2:O4"/>
    <mergeCell ref="M24:M26"/>
    <mergeCell ref="L25:L26"/>
    <mergeCell ref="N2:N4"/>
    <mergeCell ref="Q2:Q4"/>
    <mergeCell ref="Q13:Q15"/>
    <mergeCell ref="A32:T32"/>
    <mergeCell ref="A1:T1"/>
    <mergeCell ref="L14:L15"/>
    <mergeCell ref="A5:T5"/>
    <mergeCell ref="A16:T16"/>
    <mergeCell ref="A27:T27"/>
    <mergeCell ref="S2:S4"/>
    <mergeCell ref="S13:S15"/>
    <mergeCell ref="S24:S26"/>
    <mergeCell ref="R2:R4"/>
  </mergeCells>
  <printOptions/>
  <pageMargins left="0.35433070866141736" right="0.1968503937007874" top="0.31496062992125984" bottom="0.2755905511811024" header="0.31496062992125984" footer="0.31496062992125984"/>
  <pageSetup fitToHeight="10" horizontalDpi="600" verticalDpi="600" orientation="landscape" paperSize="9" scale="44" r:id="rId1"/>
  <rowBreaks count="4" manualBreakCount="4">
    <brk id="11" max="255" man="1"/>
    <brk id="20" max="255" man="1"/>
    <brk id="22" max="255" man="1"/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view="pageBreakPreview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G3" sqref="G3"/>
    </sheetView>
  </sheetViews>
  <sheetFormatPr defaultColWidth="9.140625" defaultRowHeight="15"/>
  <cols>
    <col min="1" max="1" width="25.57421875" style="26" customWidth="1"/>
    <col min="2" max="2" width="9.421875" style="26" customWidth="1"/>
    <col min="3" max="3" width="34.421875" style="26" customWidth="1"/>
    <col min="4" max="4" width="21.421875" style="26" customWidth="1"/>
    <col min="5" max="5" width="17.57421875" style="27" customWidth="1"/>
    <col min="6" max="7" width="15.57421875" style="27" customWidth="1"/>
    <col min="8" max="8" width="14.00390625" style="27" customWidth="1"/>
    <col min="9" max="9" width="14.57421875" style="37" customWidth="1"/>
    <col min="10" max="10" width="13.140625" style="27" customWidth="1"/>
    <col min="11" max="11" width="18.421875" style="27" customWidth="1"/>
    <col min="12" max="12" width="25.421875" style="27" customWidth="1"/>
    <col min="13" max="13" width="17.57421875" style="27" customWidth="1"/>
    <col min="14" max="14" width="14.421875" style="26" customWidth="1"/>
    <col min="15" max="15" width="15.7109375" style="47" customWidth="1"/>
    <col min="16" max="17" width="17.57421875" style="47" customWidth="1"/>
    <col min="18" max="18" width="33.421875" style="200" customWidth="1"/>
    <col min="19" max="16384" width="9.140625" style="26" customWidth="1"/>
  </cols>
  <sheetData>
    <row r="1" spans="1:17" ht="39" customHeight="1">
      <c r="A1" s="276" t="s">
        <v>359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8" s="28" customFormat="1" ht="24.75" customHeight="1">
      <c r="A2" s="216" t="s">
        <v>44</v>
      </c>
      <c r="B2" s="216" t="s">
        <v>27</v>
      </c>
      <c r="C2" s="216" t="s">
        <v>43</v>
      </c>
      <c r="D2" s="216" t="s">
        <v>15</v>
      </c>
      <c r="E2" s="290" t="s">
        <v>56</v>
      </c>
      <c r="F2" s="290"/>
      <c r="G2" s="290"/>
      <c r="H2" s="290"/>
      <c r="I2" s="290"/>
      <c r="J2" s="216" t="s">
        <v>46</v>
      </c>
      <c r="K2" s="216" t="s">
        <v>47</v>
      </c>
      <c r="L2" s="262" t="s">
        <v>315</v>
      </c>
      <c r="M2" s="225" t="s">
        <v>294</v>
      </c>
      <c r="N2" s="226" t="s">
        <v>281</v>
      </c>
      <c r="O2" s="226" t="s">
        <v>285</v>
      </c>
      <c r="P2" s="226" t="s">
        <v>290</v>
      </c>
      <c r="Q2" s="226" t="s">
        <v>294</v>
      </c>
      <c r="R2" s="201"/>
    </row>
    <row r="3" spans="1:18" s="28" customFormat="1" ht="194.25" customHeight="1">
      <c r="A3" s="291"/>
      <c r="B3" s="291"/>
      <c r="C3" s="291"/>
      <c r="D3" s="291"/>
      <c r="E3" s="131" t="s">
        <v>335</v>
      </c>
      <c r="F3" s="131" t="s">
        <v>345</v>
      </c>
      <c r="G3" s="138" t="s">
        <v>363</v>
      </c>
      <c r="H3" s="131" t="s">
        <v>343</v>
      </c>
      <c r="I3" s="131" t="s">
        <v>350</v>
      </c>
      <c r="J3" s="291"/>
      <c r="K3" s="291"/>
      <c r="L3" s="270"/>
      <c r="M3" s="225"/>
      <c r="N3" s="228"/>
      <c r="O3" s="228"/>
      <c r="P3" s="228"/>
      <c r="Q3" s="228"/>
      <c r="R3" s="201"/>
    </row>
    <row r="4" spans="1:18" s="29" customFormat="1" ht="35.25" customHeight="1">
      <c r="A4" s="231" t="s">
        <v>33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02"/>
    </row>
    <row r="5" spans="1:18" s="29" customFormat="1" ht="114" customHeight="1">
      <c r="A5" s="74" t="s">
        <v>149</v>
      </c>
      <c r="B5" s="144" t="s">
        <v>28</v>
      </c>
      <c r="C5" s="145" t="s">
        <v>325</v>
      </c>
      <c r="D5" s="145" t="s">
        <v>77</v>
      </c>
      <c r="E5" s="76">
        <v>140</v>
      </c>
      <c r="F5" s="76">
        <v>115</v>
      </c>
      <c r="G5" s="76"/>
      <c r="H5" s="76">
        <v>100</v>
      </c>
      <c r="I5" s="155"/>
      <c r="J5" s="77">
        <f aca="true" t="shared" si="0" ref="J5:J23">COUNT(E5:I5)</f>
        <v>3</v>
      </c>
      <c r="K5" s="78">
        <f aca="true" t="shared" si="1" ref="K5:K23">STDEVA(E5:I5)/(SUM(E5:I5)/COUNTIF(E5:I5,"&gt;0"))</f>
        <v>0.17076557257721303</v>
      </c>
      <c r="L5" s="79">
        <f aca="true" t="shared" si="2" ref="L5:L23">1/J5*(SUM(E5:I5))</f>
        <v>118.33333333333333</v>
      </c>
      <c r="M5" s="80">
        <f>L5</f>
        <v>118.33333333333333</v>
      </c>
      <c r="N5" s="81">
        <v>91.32</v>
      </c>
      <c r="O5" s="81">
        <v>119.14</v>
      </c>
      <c r="P5" s="81">
        <v>118.5</v>
      </c>
      <c r="Q5" s="81">
        <v>114.645</v>
      </c>
      <c r="R5" s="202"/>
    </row>
    <row r="6" spans="1:18" s="29" customFormat="1" ht="123.75" customHeight="1">
      <c r="A6" s="74" t="s">
        <v>149</v>
      </c>
      <c r="B6" s="144" t="s">
        <v>28</v>
      </c>
      <c r="C6" s="145" t="s">
        <v>262</v>
      </c>
      <c r="D6" s="145" t="s">
        <v>77</v>
      </c>
      <c r="E6" s="76">
        <v>140</v>
      </c>
      <c r="F6" s="76">
        <v>120</v>
      </c>
      <c r="G6" s="76"/>
      <c r="H6" s="76">
        <v>120</v>
      </c>
      <c r="I6" s="155"/>
      <c r="J6" s="77">
        <f t="shared" si="0"/>
        <v>3</v>
      </c>
      <c r="K6" s="78">
        <f t="shared" si="1"/>
        <v>0.0911605688194146</v>
      </c>
      <c r="L6" s="79">
        <f t="shared" si="2"/>
        <v>126.66666666666666</v>
      </c>
      <c r="M6" s="80">
        <f aca="true" t="shared" si="3" ref="M6:M18">L6</f>
        <v>126.66666666666666</v>
      </c>
      <c r="N6" s="81">
        <v>85.67</v>
      </c>
      <c r="O6" s="81">
        <v>115.11</v>
      </c>
      <c r="P6" s="81">
        <v>126.25</v>
      </c>
      <c r="Q6" s="81">
        <v>121.66666666666666</v>
      </c>
      <c r="R6" s="202"/>
    </row>
    <row r="7" spans="1:18" s="29" customFormat="1" ht="121.5" customHeight="1">
      <c r="A7" s="74" t="s">
        <v>149</v>
      </c>
      <c r="B7" s="144" t="s">
        <v>28</v>
      </c>
      <c r="C7" s="145" t="s">
        <v>326</v>
      </c>
      <c r="D7" s="145" t="s">
        <v>77</v>
      </c>
      <c r="E7" s="76">
        <v>140</v>
      </c>
      <c r="F7" s="76">
        <v>130</v>
      </c>
      <c r="G7" s="76"/>
      <c r="H7" s="76">
        <v>120</v>
      </c>
      <c r="I7" s="76"/>
      <c r="J7" s="77">
        <f t="shared" si="0"/>
        <v>3</v>
      </c>
      <c r="K7" s="78">
        <f t="shared" si="1"/>
        <v>0.07692307692307693</v>
      </c>
      <c r="L7" s="79">
        <f t="shared" si="2"/>
        <v>130</v>
      </c>
      <c r="M7" s="80">
        <f t="shared" si="3"/>
        <v>130</v>
      </c>
      <c r="N7" s="81">
        <v>101</v>
      </c>
      <c r="O7" s="81">
        <v>124.87</v>
      </c>
      <c r="P7" s="81">
        <v>128.25</v>
      </c>
      <c r="Q7" s="81">
        <v>128.33333333333331</v>
      </c>
      <c r="R7" s="202"/>
    </row>
    <row r="8" spans="1:18" s="29" customFormat="1" ht="108" customHeight="1">
      <c r="A8" s="74" t="s">
        <v>53</v>
      </c>
      <c r="B8" s="74" t="s">
        <v>28</v>
      </c>
      <c r="C8" s="75" t="s">
        <v>156</v>
      </c>
      <c r="D8" s="75" t="s">
        <v>77</v>
      </c>
      <c r="E8" s="76">
        <v>135</v>
      </c>
      <c r="F8" s="76">
        <v>105</v>
      </c>
      <c r="G8" s="76"/>
      <c r="H8" s="76">
        <v>100</v>
      </c>
      <c r="I8" s="156">
        <v>119.99</v>
      </c>
      <c r="J8" s="77">
        <f t="shared" si="0"/>
        <v>4</v>
      </c>
      <c r="K8" s="78">
        <f t="shared" si="1"/>
        <v>0.137484162384154</v>
      </c>
      <c r="L8" s="79">
        <f t="shared" si="2"/>
        <v>114.9975</v>
      </c>
      <c r="M8" s="80">
        <f t="shared" si="3"/>
        <v>114.9975</v>
      </c>
      <c r="N8" s="81">
        <v>92.84</v>
      </c>
      <c r="O8" s="81">
        <v>127.43</v>
      </c>
      <c r="P8" s="81">
        <v>125.82</v>
      </c>
      <c r="Q8" s="81">
        <v>121.5025</v>
      </c>
      <c r="R8" s="202"/>
    </row>
    <row r="9" spans="1:18" s="29" customFormat="1" ht="103.5" customHeight="1">
      <c r="A9" s="74" t="s">
        <v>53</v>
      </c>
      <c r="B9" s="144" t="s">
        <v>28</v>
      </c>
      <c r="C9" s="145" t="s">
        <v>327</v>
      </c>
      <c r="D9" s="145" t="s">
        <v>77</v>
      </c>
      <c r="E9" s="76">
        <v>138</v>
      </c>
      <c r="F9" s="76">
        <v>110</v>
      </c>
      <c r="G9" s="76"/>
      <c r="H9" s="76">
        <v>100</v>
      </c>
      <c r="I9" s="155">
        <v>155</v>
      </c>
      <c r="J9" s="77">
        <f t="shared" si="0"/>
        <v>4</v>
      </c>
      <c r="K9" s="78">
        <f t="shared" si="1"/>
        <v>0.2010083575183073</v>
      </c>
      <c r="L9" s="79">
        <f t="shared" si="2"/>
        <v>125.75</v>
      </c>
      <c r="M9" s="80">
        <f t="shared" si="3"/>
        <v>125.75</v>
      </c>
      <c r="N9" s="81">
        <v>94.26</v>
      </c>
      <c r="O9" s="81">
        <v>138.43</v>
      </c>
      <c r="P9" s="81">
        <v>129.71</v>
      </c>
      <c r="Q9" s="81">
        <v>124.0025</v>
      </c>
      <c r="R9" s="202"/>
    </row>
    <row r="10" spans="1:18" s="30" customFormat="1" ht="40.5" customHeight="1">
      <c r="A10" s="74" t="s">
        <v>152</v>
      </c>
      <c r="B10" s="144" t="s">
        <v>28</v>
      </c>
      <c r="C10" s="145" t="s">
        <v>213</v>
      </c>
      <c r="D10" s="145" t="s">
        <v>77</v>
      </c>
      <c r="E10" s="76">
        <v>75</v>
      </c>
      <c r="F10" s="76">
        <v>56</v>
      </c>
      <c r="G10" s="76"/>
      <c r="H10" s="76">
        <v>60</v>
      </c>
      <c r="I10" s="155"/>
      <c r="J10" s="77">
        <f t="shared" si="0"/>
        <v>3</v>
      </c>
      <c r="K10" s="78">
        <f t="shared" si="1"/>
        <v>0.15732962514467747</v>
      </c>
      <c r="L10" s="79">
        <f t="shared" si="2"/>
        <v>63.666666666666664</v>
      </c>
      <c r="M10" s="80">
        <f t="shared" si="3"/>
        <v>63.666666666666664</v>
      </c>
      <c r="N10" s="81">
        <v>79.62</v>
      </c>
      <c r="O10" s="81">
        <v>67.54</v>
      </c>
      <c r="P10" s="81">
        <v>63.17</v>
      </c>
      <c r="Q10" s="81">
        <v>63.04600000000001</v>
      </c>
      <c r="R10" s="202"/>
    </row>
    <row r="11" spans="1:18" s="30" customFormat="1" ht="41.25" customHeight="1">
      <c r="A11" s="74" t="s">
        <v>152</v>
      </c>
      <c r="B11" s="144" t="s">
        <v>28</v>
      </c>
      <c r="C11" s="145" t="s">
        <v>263</v>
      </c>
      <c r="D11" s="145" t="s">
        <v>77</v>
      </c>
      <c r="E11" s="76">
        <v>75</v>
      </c>
      <c r="F11" s="76">
        <v>62</v>
      </c>
      <c r="G11" s="76"/>
      <c r="H11" s="76">
        <v>60</v>
      </c>
      <c r="I11" s="155"/>
      <c r="J11" s="77">
        <f t="shared" si="0"/>
        <v>3</v>
      </c>
      <c r="K11" s="78">
        <f t="shared" si="1"/>
        <v>0.1240283423641684</v>
      </c>
      <c r="L11" s="79">
        <f t="shared" si="2"/>
        <v>65.66666666666666</v>
      </c>
      <c r="M11" s="80">
        <f t="shared" si="3"/>
        <v>65.66666666666666</v>
      </c>
      <c r="N11" s="81">
        <v>59.47</v>
      </c>
      <c r="O11" s="81">
        <v>59.04</v>
      </c>
      <c r="P11" s="81">
        <v>60.13</v>
      </c>
      <c r="Q11" s="81">
        <v>62.5</v>
      </c>
      <c r="R11" s="202"/>
    </row>
    <row r="12" spans="1:18" s="29" customFormat="1" ht="36.75" customHeight="1">
      <c r="A12" s="74" t="s">
        <v>34</v>
      </c>
      <c r="B12" s="74" t="s">
        <v>28</v>
      </c>
      <c r="C12" s="75" t="s">
        <v>157</v>
      </c>
      <c r="D12" s="75" t="s">
        <v>77</v>
      </c>
      <c r="E12" s="76"/>
      <c r="F12" s="76"/>
      <c r="G12" s="76">
        <v>58.99</v>
      </c>
      <c r="H12" s="76">
        <v>55</v>
      </c>
      <c r="I12" s="161">
        <v>54.99</v>
      </c>
      <c r="J12" s="77">
        <f t="shared" si="0"/>
        <v>3</v>
      </c>
      <c r="K12" s="78">
        <f t="shared" si="1"/>
        <v>0.040948983515905785</v>
      </c>
      <c r="L12" s="79">
        <f t="shared" si="2"/>
        <v>56.32666666666667</v>
      </c>
      <c r="M12" s="80">
        <f t="shared" si="3"/>
        <v>56.32666666666667</v>
      </c>
      <c r="N12" s="81">
        <v>48.94</v>
      </c>
      <c r="O12" s="81">
        <v>53.7</v>
      </c>
      <c r="P12" s="81">
        <v>57.56</v>
      </c>
      <c r="Q12" s="81">
        <v>57.775</v>
      </c>
      <c r="R12" s="202"/>
    </row>
    <row r="13" spans="1:18" s="29" customFormat="1" ht="29.25" customHeight="1">
      <c r="A13" s="74" t="s">
        <v>34</v>
      </c>
      <c r="B13" s="144" t="s">
        <v>28</v>
      </c>
      <c r="C13" s="145" t="s">
        <v>220</v>
      </c>
      <c r="D13" s="145" t="s">
        <v>77</v>
      </c>
      <c r="E13" s="76"/>
      <c r="F13" s="76"/>
      <c r="G13" s="76">
        <v>62.9</v>
      </c>
      <c r="H13" s="76">
        <v>60</v>
      </c>
      <c r="I13" s="142">
        <v>57.99</v>
      </c>
      <c r="J13" s="77">
        <f t="shared" si="0"/>
        <v>3</v>
      </c>
      <c r="K13" s="78">
        <f t="shared" si="1"/>
        <v>0.040937703195681976</v>
      </c>
      <c r="L13" s="79">
        <f t="shared" si="2"/>
        <v>60.29666666666667</v>
      </c>
      <c r="M13" s="80">
        <f t="shared" si="3"/>
        <v>60.29666666666667</v>
      </c>
      <c r="N13" s="81">
        <v>54.25</v>
      </c>
      <c r="O13" s="81">
        <v>56.95</v>
      </c>
      <c r="P13" s="81">
        <v>59.23</v>
      </c>
      <c r="Q13" s="81">
        <v>57.775</v>
      </c>
      <c r="R13" s="202"/>
    </row>
    <row r="14" spans="1:18" s="29" customFormat="1" ht="30.75" customHeight="1">
      <c r="A14" s="74" t="s">
        <v>150</v>
      </c>
      <c r="B14" s="74" t="s">
        <v>28</v>
      </c>
      <c r="C14" s="75" t="s">
        <v>158</v>
      </c>
      <c r="D14" s="75" t="s">
        <v>77</v>
      </c>
      <c r="E14" s="76">
        <v>70</v>
      </c>
      <c r="F14" s="76">
        <v>50</v>
      </c>
      <c r="G14" s="76"/>
      <c r="H14" s="76">
        <v>50</v>
      </c>
      <c r="I14" s="161">
        <v>44.98</v>
      </c>
      <c r="J14" s="77">
        <f t="shared" si="0"/>
        <v>4</v>
      </c>
      <c r="K14" s="78">
        <f t="shared" si="1"/>
        <v>0.20638280202939072</v>
      </c>
      <c r="L14" s="79">
        <f t="shared" si="2"/>
        <v>53.745</v>
      </c>
      <c r="M14" s="80">
        <f t="shared" si="3"/>
        <v>53.745</v>
      </c>
      <c r="N14" s="81">
        <v>47.96</v>
      </c>
      <c r="O14" s="81">
        <v>49.59</v>
      </c>
      <c r="P14" s="81">
        <v>49.67</v>
      </c>
      <c r="Q14" s="81">
        <v>48</v>
      </c>
      <c r="R14" s="202"/>
    </row>
    <row r="15" spans="1:18" s="29" customFormat="1" ht="43.5" customHeight="1">
      <c r="A15" s="74" t="s">
        <v>151</v>
      </c>
      <c r="B15" s="74" t="s">
        <v>28</v>
      </c>
      <c r="C15" s="75" t="s">
        <v>159</v>
      </c>
      <c r="D15" s="75" t="s">
        <v>77</v>
      </c>
      <c r="E15" s="76">
        <v>60</v>
      </c>
      <c r="F15" s="76">
        <v>50</v>
      </c>
      <c r="G15" s="76"/>
      <c r="H15" s="76">
        <v>52</v>
      </c>
      <c r="I15" s="153">
        <v>43.75</v>
      </c>
      <c r="J15" s="77">
        <f t="shared" si="0"/>
        <v>4</v>
      </c>
      <c r="K15" s="78">
        <f t="shared" si="1"/>
        <v>0.13031650744153847</v>
      </c>
      <c r="L15" s="79">
        <f t="shared" si="2"/>
        <v>51.4375</v>
      </c>
      <c r="M15" s="80">
        <f t="shared" si="3"/>
        <v>51.4375</v>
      </c>
      <c r="N15" s="81">
        <v>43.33</v>
      </c>
      <c r="O15" s="81">
        <v>46.6</v>
      </c>
      <c r="P15" s="81">
        <v>50.27</v>
      </c>
      <c r="Q15" s="81">
        <v>49.0025</v>
      </c>
      <c r="R15" s="202"/>
    </row>
    <row r="16" spans="1:18" s="29" customFormat="1" ht="42.75" customHeight="1">
      <c r="A16" s="74" t="s">
        <v>60</v>
      </c>
      <c r="B16" s="74" t="s">
        <v>28</v>
      </c>
      <c r="C16" s="75" t="s">
        <v>160</v>
      </c>
      <c r="D16" s="75" t="s">
        <v>77</v>
      </c>
      <c r="E16" s="76">
        <v>60</v>
      </c>
      <c r="F16" s="76">
        <v>50</v>
      </c>
      <c r="G16" s="76"/>
      <c r="H16" s="76">
        <v>52</v>
      </c>
      <c r="I16" s="153">
        <v>49.9</v>
      </c>
      <c r="J16" s="77">
        <f t="shared" si="0"/>
        <v>4</v>
      </c>
      <c r="K16" s="78">
        <f t="shared" si="1"/>
        <v>0.09027223694400621</v>
      </c>
      <c r="L16" s="79">
        <f t="shared" si="2"/>
        <v>52.975</v>
      </c>
      <c r="M16" s="80">
        <f t="shared" si="3"/>
        <v>52.975</v>
      </c>
      <c r="N16" s="81">
        <v>37.96</v>
      </c>
      <c r="O16" s="81">
        <v>48.33</v>
      </c>
      <c r="P16" s="81">
        <v>53</v>
      </c>
      <c r="Q16" s="81">
        <v>50.33333333333333</v>
      </c>
      <c r="R16" s="202"/>
    </row>
    <row r="17" spans="1:18" s="29" customFormat="1" ht="54.75" customHeight="1">
      <c r="A17" s="74" t="s">
        <v>60</v>
      </c>
      <c r="B17" s="144" t="s">
        <v>28</v>
      </c>
      <c r="C17" s="145" t="s">
        <v>221</v>
      </c>
      <c r="D17" s="145" t="s">
        <v>77</v>
      </c>
      <c r="E17" s="76">
        <v>60</v>
      </c>
      <c r="F17" s="76">
        <v>57</v>
      </c>
      <c r="G17" s="76"/>
      <c r="H17" s="76">
        <v>60</v>
      </c>
      <c r="I17" s="142">
        <v>53.98</v>
      </c>
      <c r="J17" s="77">
        <f t="shared" si="0"/>
        <v>4</v>
      </c>
      <c r="K17" s="78">
        <f t="shared" si="1"/>
        <v>0.04989158218683308</v>
      </c>
      <c r="L17" s="79">
        <f t="shared" si="2"/>
        <v>57.745</v>
      </c>
      <c r="M17" s="80">
        <f t="shared" si="3"/>
        <v>57.745</v>
      </c>
      <c r="N17" s="81">
        <v>56.6</v>
      </c>
      <c r="O17" s="81">
        <v>58.63</v>
      </c>
      <c r="P17" s="81">
        <v>56.33</v>
      </c>
      <c r="Q17" s="81">
        <v>55.33333333333333</v>
      </c>
      <c r="R17" s="202"/>
    </row>
    <row r="18" spans="1:18" s="29" customFormat="1" ht="87.75" customHeight="1">
      <c r="A18" s="74" t="s">
        <v>264</v>
      </c>
      <c r="B18" s="144" t="s">
        <v>28</v>
      </c>
      <c r="C18" s="145" t="s">
        <v>265</v>
      </c>
      <c r="D18" s="145" t="s">
        <v>266</v>
      </c>
      <c r="E18" s="76">
        <v>53</v>
      </c>
      <c r="F18" s="76">
        <v>49</v>
      </c>
      <c r="G18" s="76"/>
      <c r="H18" s="76">
        <v>48</v>
      </c>
      <c r="I18" s="161"/>
      <c r="J18" s="77">
        <f t="shared" si="0"/>
        <v>3</v>
      </c>
      <c r="K18" s="78">
        <f t="shared" si="1"/>
        <v>0.052915026221291815</v>
      </c>
      <c r="L18" s="79">
        <f t="shared" si="2"/>
        <v>50</v>
      </c>
      <c r="M18" s="80">
        <f t="shared" si="3"/>
        <v>50</v>
      </c>
      <c r="N18" s="81">
        <v>42.72</v>
      </c>
      <c r="O18" s="81">
        <v>49.63</v>
      </c>
      <c r="P18" s="81">
        <v>56.61</v>
      </c>
      <c r="Q18" s="81">
        <v>51.457499999999996</v>
      </c>
      <c r="R18" s="202"/>
    </row>
    <row r="19" spans="1:19" s="29" customFormat="1" ht="42" customHeight="1">
      <c r="A19" s="74" t="s">
        <v>153</v>
      </c>
      <c r="B19" s="74" t="s">
        <v>28</v>
      </c>
      <c r="C19" s="75" t="s">
        <v>161</v>
      </c>
      <c r="D19" s="75" t="s">
        <v>77</v>
      </c>
      <c r="E19" s="76">
        <v>95</v>
      </c>
      <c r="F19" s="76">
        <v>100</v>
      </c>
      <c r="G19" s="76"/>
      <c r="H19" s="76">
        <v>110</v>
      </c>
      <c r="I19" s="172"/>
      <c r="J19" s="77">
        <f t="shared" si="0"/>
        <v>3</v>
      </c>
      <c r="K19" s="78">
        <f t="shared" si="1"/>
        <v>0.07512419172058754</v>
      </c>
      <c r="L19" s="79">
        <f t="shared" si="2"/>
        <v>101.66666666666666</v>
      </c>
      <c r="M19" s="80">
        <f>L19</f>
        <v>101.66666666666666</v>
      </c>
      <c r="N19" s="81">
        <v>108.24</v>
      </c>
      <c r="O19" s="81">
        <v>125.62</v>
      </c>
      <c r="P19" s="81">
        <v>116.72</v>
      </c>
      <c r="Q19" s="81">
        <v>113.33333333333333</v>
      </c>
      <c r="R19" s="202"/>
      <c r="S19" s="202"/>
    </row>
    <row r="20" spans="1:19" s="29" customFormat="1" ht="68.25" customHeight="1">
      <c r="A20" s="74" t="s">
        <v>153</v>
      </c>
      <c r="B20" s="144" t="s">
        <v>28</v>
      </c>
      <c r="C20" s="145" t="s">
        <v>235</v>
      </c>
      <c r="D20" s="145" t="s">
        <v>77</v>
      </c>
      <c r="E20" s="76">
        <v>100</v>
      </c>
      <c r="F20" s="76">
        <v>120</v>
      </c>
      <c r="G20" s="76"/>
      <c r="H20" s="76">
        <v>200</v>
      </c>
      <c r="I20" s="173">
        <v>142</v>
      </c>
      <c r="J20" s="77">
        <f t="shared" si="0"/>
        <v>4</v>
      </c>
      <c r="K20" s="78">
        <f t="shared" si="1"/>
        <v>0.30759081274822686</v>
      </c>
      <c r="L20" s="79">
        <f t="shared" si="2"/>
        <v>140.5</v>
      </c>
      <c r="M20" s="80">
        <f>L20</f>
        <v>140.5</v>
      </c>
      <c r="N20" s="81">
        <v>134.17</v>
      </c>
      <c r="O20" s="81">
        <v>151.11</v>
      </c>
      <c r="P20" s="81">
        <v>146.72</v>
      </c>
      <c r="Q20" s="81">
        <v>147.93333333333334</v>
      </c>
      <c r="R20" s="202"/>
      <c r="S20" s="202"/>
    </row>
    <row r="21" spans="1:19" s="29" customFormat="1" ht="54.75" customHeight="1">
      <c r="A21" s="74" t="s">
        <v>222</v>
      </c>
      <c r="B21" s="144" t="s">
        <v>28</v>
      </c>
      <c r="C21" s="145" t="s">
        <v>223</v>
      </c>
      <c r="D21" s="145" t="s">
        <v>77</v>
      </c>
      <c r="E21" s="76">
        <v>83</v>
      </c>
      <c r="F21" s="76">
        <v>65</v>
      </c>
      <c r="G21" s="76"/>
      <c r="H21" s="76">
        <v>80</v>
      </c>
      <c r="I21" s="173"/>
      <c r="J21" s="77">
        <f t="shared" si="0"/>
        <v>3</v>
      </c>
      <c r="K21" s="78">
        <f t="shared" si="1"/>
        <v>0.12689014159201256</v>
      </c>
      <c r="L21" s="79">
        <f t="shared" si="2"/>
        <v>76</v>
      </c>
      <c r="M21" s="80">
        <f>L21</f>
        <v>76</v>
      </c>
      <c r="N21" s="81">
        <v>60.86</v>
      </c>
      <c r="O21" s="81">
        <v>64</v>
      </c>
      <c r="P21" s="81">
        <v>70</v>
      </c>
      <c r="Q21" s="81">
        <v>71.33333333333333</v>
      </c>
      <c r="R21" s="202"/>
      <c r="S21" s="202"/>
    </row>
    <row r="22" spans="1:18" s="29" customFormat="1" ht="84" customHeight="1">
      <c r="A22" s="74" t="s">
        <v>154</v>
      </c>
      <c r="B22" s="74" t="s">
        <v>28</v>
      </c>
      <c r="C22" s="75" t="s">
        <v>162</v>
      </c>
      <c r="D22" s="75" t="s">
        <v>77</v>
      </c>
      <c r="E22" s="76">
        <v>160</v>
      </c>
      <c r="F22" s="76"/>
      <c r="G22" s="76">
        <v>139</v>
      </c>
      <c r="H22" s="76">
        <v>190</v>
      </c>
      <c r="I22" s="172">
        <v>168.49</v>
      </c>
      <c r="J22" s="77">
        <f t="shared" si="0"/>
        <v>4</v>
      </c>
      <c r="K22" s="78">
        <f t="shared" si="1"/>
        <v>0.1284138198848314</v>
      </c>
      <c r="L22" s="79">
        <f t="shared" si="2"/>
        <v>164.3725</v>
      </c>
      <c r="M22" s="80">
        <f>L22</f>
        <v>164.3725</v>
      </c>
      <c r="N22" s="81">
        <v>141.21</v>
      </c>
      <c r="O22" s="81">
        <v>179.33</v>
      </c>
      <c r="P22" s="81">
        <v>157.88</v>
      </c>
      <c r="Q22" s="81">
        <v>161.96666666666664</v>
      </c>
      <c r="R22" s="202"/>
    </row>
    <row r="23" spans="1:18" s="30" customFormat="1" ht="68.25" customHeight="1">
      <c r="A23" s="74" t="s">
        <v>155</v>
      </c>
      <c r="B23" s="74" t="s">
        <v>28</v>
      </c>
      <c r="C23" s="75" t="s">
        <v>163</v>
      </c>
      <c r="D23" s="75" t="s">
        <v>77</v>
      </c>
      <c r="E23" s="76"/>
      <c r="F23" s="76">
        <v>62</v>
      </c>
      <c r="G23" s="76">
        <v>64.9</v>
      </c>
      <c r="H23" s="76">
        <v>65</v>
      </c>
      <c r="I23" s="172">
        <v>76.99</v>
      </c>
      <c r="J23" s="77">
        <f t="shared" si="0"/>
        <v>4</v>
      </c>
      <c r="K23" s="78">
        <f t="shared" si="1"/>
        <v>0.09905359611249358</v>
      </c>
      <c r="L23" s="79">
        <f t="shared" si="2"/>
        <v>67.2225</v>
      </c>
      <c r="M23" s="80">
        <f>L23</f>
        <v>67.2225</v>
      </c>
      <c r="N23" s="81">
        <v>52.81</v>
      </c>
      <c r="O23" s="81">
        <v>66.26</v>
      </c>
      <c r="P23" s="81">
        <v>69.63</v>
      </c>
      <c r="Q23" s="81">
        <v>63.75</v>
      </c>
      <c r="R23" s="202"/>
    </row>
    <row r="24" spans="1:18" s="31" customFormat="1" ht="52.5" customHeight="1">
      <c r="A24" s="116"/>
      <c r="B24" s="116"/>
      <c r="C24" s="116"/>
      <c r="D24" s="88"/>
      <c r="E24" s="117"/>
      <c r="F24" s="117"/>
      <c r="G24" s="117"/>
      <c r="H24" s="117"/>
      <c r="I24" s="118"/>
      <c r="J24" s="119"/>
      <c r="K24" s="119"/>
      <c r="L24" s="119"/>
      <c r="M24" s="119"/>
      <c r="N24" s="120"/>
      <c r="O24" s="120"/>
      <c r="P24" s="120"/>
      <c r="Q24" s="120"/>
      <c r="R24" s="202"/>
    </row>
    <row r="25" spans="1:18" ht="42" customHeight="1">
      <c r="A25" s="218" t="s">
        <v>44</v>
      </c>
      <c r="B25" s="218" t="s">
        <v>27</v>
      </c>
      <c r="C25" s="218" t="s">
        <v>43</v>
      </c>
      <c r="D25" s="218" t="s">
        <v>15</v>
      </c>
      <c r="E25" s="295" t="s">
        <v>56</v>
      </c>
      <c r="F25" s="295"/>
      <c r="G25" s="295"/>
      <c r="H25" s="295"/>
      <c r="I25" s="295"/>
      <c r="J25" s="218" t="s">
        <v>46</v>
      </c>
      <c r="K25" s="218" t="s">
        <v>47</v>
      </c>
      <c r="L25" s="234" t="s">
        <v>315</v>
      </c>
      <c r="M25" s="225" t="s">
        <v>332</v>
      </c>
      <c r="N25" s="226" t="s">
        <v>279</v>
      </c>
      <c r="O25" s="226" t="s">
        <v>283</v>
      </c>
      <c r="P25" s="226" t="s">
        <v>288</v>
      </c>
      <c r="Q25" s="226" t="s">
        <v>292</v>
      </c>
      <c r="R25" s="202"/>
    </row>
    <row r="26" spans="1:18" ht="179.25" customHeight="1">
      <c r="A26" s="292"/>
      <c r="B26" s="292"/>
      <c r="C26" s="292"/>
      <c r="D26" s="292"/>
      <c r="E26" s="115" t="s">
        <v>335</v>
      </c>
      <c r="F26" s="131" t="s">
        <v>345</v>
      </c>
      <c r="G26" s="138"/>
      <c r="H26" s="121" t="s">
        <v>343</v>
      </c>
      <c r="I26" s="121" t="s">
        <v>350</v>
      </c>
      <c r="J26" s="292"/>
      <c r="K26" s="292"/>
      <c r="L26" s="234"/>
      <c r="M26" s="225"/>
      <c r="N26" s="228"/>
      <c r="O26" s="228"/>
      <c r="P26" s="228"/>
      <c r="Q26" s="228"/>
      <c r="R26" s="202"/>
    </row>
    <row r="27" spans="1:18" ht="42.75" customHeight="1">
      <c r="A27" s="231" t="s">
        <v>123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02"/>
    </row>
    <row r="28" spans="1:18" ht="174" customHeight="1">
      <c r="A28" s="74" t="s">
        <v>35</v>
      </c>
      <c r="B28" s="74" t="s">
        <v>28</v>
      </c>
      <c r="C28" s="75" t="s">
        <v>8</v>
      </c>
      <c r="D28" s="75" t="s">
        <v>17</v>
      </c>
      <c r="E28" s="76">
        <v>160</v>
      </c>
      <c r="F28" s="76">
        <v>160</v>
      </c>
      <c r="G28" s="76"/>
      <c r="H28" s="76">
        <v>150</v>
      </c>
      <c r="I28" s="156"/>
      <c r="J28" s="77">
        <f aca="true" t="shared" si="4" ref="J28:J44">COUNT(E28:I28)</f>
        <v>3</v>
      </c>
      <c r="K28" s="78">
        <f aca="true" t="shared" si="5" ref="K28:K44">STDEVA(E28:I28)/(SUM(E28:I28)/COUNTIF(E28:I28,"&gt;0"))</f>
        <v>0.036852144841891005</v>
      </c>
      <c r="L28" s="79">
        <f aca="true" t="shared" si="6" ref="L28:L44">1/J28*(SUM(E28:I28))</f>
        <v>156.66666666666666</v>
      </c>
      <c r="M28" s="80">
        <f>L28</f>
        <v>156.66666666666666</v>
      </c>
      <c r="N28" s="81">
        <v>139.55</v>
      </c>
      <c r="O28" s="81">
        <v>156.88</v>
      </c>
      <c r="P28" s="81">
        <v>164.62</v>
      </c>
      <c r="Q28" s="81">
        <v>153.33333333333331</v>
      </c>
      <c r="R28" s="202"/>
    </row>
    <row r="29" spans="1:18" ht="118.5" customHeight="1">
      <c r="A29" s="74" t="s">
        <v>94</v>
      </c>
      <c r="B29" s="74" t="s">
        <v>28</v>
      </c>
      <c r="C29" s="75" t="s">
        <v>236</v>
      </c>
      <c r="D29" s="75" t="s">
        <v>17</v>
      </c>
      <c r="E29" s="76">
        <v>150</v>
      </c>
      <c r="F29" s="76">
        <v>160</v>
      </c>
      <c r="G29" s="143"/>
      <c r="H29" s="143">
        <v>180</v>
      </c>
      <c r="I29" s="155"/>
      <c r="J29" s="77">
        <f t="shared" si="4"/>
        <v>3</v>
      </c>
      <c r="K29" s="78">
        <f t="shared" si="5"/>
        <v>0.09352195295828244</v>
      </c>
      <c r="L29" s="79">
        <f t="shared" si="6"/>
        <v>163.33333333333331</v>
      </c>
      <c r="M29" s="80">
        <f aca="true" t="shared" si="7" ref="M29:M44">L29</f>
        <v>163.33333333333331</v>
      </c>
      <c r="N29" s="81">
        <v>153.53</v>
      </c>
      <c r="O29" s="81">
        <v>164.38</v>
      </c>
      <c r="P29" s="81">
        <v>174.62</v>
      </c>
      <c r="Q29" s="81">
        <v>163.33333333333331</v>
      </c>
      <c r="R29" s="202"/>
    </row>
    <row r="30" spans="1:18" ht="135.75" customHeight="1">
      <c r="A30" s="74" t="s">
        <v>99</v>
      </c>
      <c r="B30" s="74" t="s">
        <v>28</v>
      </c>
      <c r="C30" s="75" t="s">
        <v>237</v>
      </c>
      <c r="D30" s="75" t="s">
        <v>18</v>
      </c>
      <c r="E30" s="76">
        <v>150</v>
      </c>
      <c r="F30" s="76">
        <v>190</v>
      </c>
      <c r="G30" s="143"/>
      <c r="H30" s="143">
        <v>160</v>
      </c>
      <c r="I30" s="155">
        <v>179.99</v>
      </c>
      <c r="J30" s="77">
        <f t="shared" si="4"/>
        <v>4</v>
      </c>
      <c r="K30" s="78">
        <f t="shared" si="5"/>
        <v>0.10738742296252961</v>
      </c>
      <c r="L30" s="79">
        <f t="shared" si="6"/>
        <v>169.9975</v>
      </c>
      <c r="M30" s="80">
        <f t="shared" si="7"/>
        <v>169.9975</v>
      </c>
      <c r="N30" s="81">
        <v>149.39</v>
      </c>
      <c r="O30" s="81">
        <v>169.38</v>
      </c>
      <c r="P30" s="81">
        <v>183.37</v>
      </c>
      <c r="Q30" s="81">
        <v>173.33333333333331</v>
      </c>
      <c r="R30" s="202"/>
    </row>
    <row r="31" spans="1:18" ht="138" customHeight="1">
      <c r="A31" s="74" t="s">
        <v>36</v>
      </c>
      <c r="B31" s="74" t="s">
        <v>28</v>
      </c>
      <c r="C31" s="75" t="s">
        <v>59</v>
      </c>
      <c r="D31" s="75" t="s">
        <v>19</v>
      </c>
      <c r="E31" s="76">
        <v>140</v>
      </c>
      <c r="F31" s="76">
        <v>140</v>
      </c>
      <c r="G31" s="143"/>
      <c r="H31" s="143">
        <v>130</v>
      </c>
      <c r="I31" s="155"/>
      <c r="J31" s="77">
        <f t="shared" si="4"/>
        <v>3</v>
      </c>
      <c r="K31" s="78">
        <f t="shared" si="5"/>
        <v>0.0422451416480214</v>
      </c>
      <c r="L31" s="79">
        <f t="shared" si="6"/>
        <v>136.66666666666666</v>
      </c>
      <c r="M31" s="80">
        <f t="shared" si="7"/>
        <v>136.66666666666666</v>
      </c>
      <c r="N31" s="81">
        <v>124.09</v>
      </c>
      <c r="O31" s="81">
        <v>136.67</v>
      </c>
      <c r="P31" s="81">
        <v>130</v>
      </c>
      <c r="Q31" s="81">
        <v>139</v>
      </c>
      <c r="R31" s="202"/>
    </row>
    <row r="32" spans="1:18" ht="293.25" customHeight="1">
      <c r="A32" s="74" t="s">
        <v>54</v>
      </c>
      <c r="B32" s="74" t="s">
        <v>28</v>
      </c>
      <c r="C32" s="75" t="s">
        <v>9</v>
      </c>
      <c r="D32" s="75" t="s">
        <v>20</v>
      </c>
      <c r="E32" s="76">
        <v>110</v>
      </c>
      <c r="F32" s="76">
        <v>140</v>
      </c>
      <c r="G32" s="76"/>
      <c r="H32" s="76">
        <v>180</v>
      </c>
      <c r="I32" s="156">
        <v>137.49</v>
      </c>
      <c r="J32" s="77">
        <f t="shared" si="4"/>
        <v>4</v>
      </c>
      <c r="K32" s="78">
        <f t="shared" si="5"/>
        <v>0.20316043685560925</v>
      </c>
      <c r="L32" s="79">
        <f t="shared" si="6"/>
        <v>141.8725</v>
      </c>
      <c r="M32" s="80">
        <f t="shared" si="7"/>
        <v>141.8725</v>
      </c>
      <c r="N32" s="81">
        <v>138.17</v>
      </c>
      <c r="O32" s="81">
        <v>160.63</v>
      </c>
      <c r="P32" s="81">
        <v>128.33</v>
      </c>
      <c r="Q32" s="81">
        <v>148.33333333333331</v>
      </c>
      <c r="R32" s="202"/>
    </row>
    <row r="33" spans="1:18" ht="165.75" customHeight="1">
      <c r="A33" s="74" t="s">
        <v>110</v>
      </c>
      <c r="B33" s="149" t="s">
        <v>28</v>
      </c>
      <c r="C33" s="75" t="s">
        <v>111</v>
      </c>
      <c r="D33" s="75" t="s">
        <v>20</v>
      </c>
      <c r="E33" s="76">
        <v>120</v>
      </c>
      <c r="F33" s="76">
        <v>140</v>
      </c>
      <c r="G33" s="143"/>
      <c r="H33" s="143">
        <v>170</v>
      </c>
      <c r="I33" s="155">
        <v>164.99</v>
      </c>
      <c r="J33" s="77">
        <f t="shared" si="4"/>
        <v>4</v>
      </c>
      <c r="K33" s="78">
        <f t="shared" si="5"/>
        <v>0.1561478456246595</v>
      </c>
      <c r="L33" s="79">
        <f t="shared" si="6"/>
        <v>148.7475</v>
      </c>
      <c r="M33" s="80">
        <f t="shared" si="7"/>
        <v>148.7475</v>
      </c>
      <c r="N33" s="81">
        <v>128.08</v>
      </c>
      <c r="O33" s="81">
        <v>150</v>
      </c>
      <c r="P33" s="81">
        <v>136.67</v>
      </c>
      <c r="Q33" s="81">
        <v>163.33333333333331</v>
      </c>
      <c r="R33" s="202"/>
    </row>
    <row r="34" spans="1:18" ht="146.25" customHeight="1">
      <c r="A34" s="74" t="s">
        <v>100</v>
      </c>
      <c r="B34" s="74" t="s">
        <v>28</v>
      </c>
      <c r="C34" s="75" t="s">
        <v>101</v>
      </c>
      <c r="D34" s="75" t="s">
        <v>224</v>
      </c>
      <c r="E34" s="76">
        <v>130</v>
      </c>
      <c r="F34" s="76">
        <v>160</v>
      </c>
      <c r="G34" s="143"/>
      <c r="H34" s="143">
        <v>120</v>
      </c>
      <c r="I34" s="155">
        <v>195.49</v>
      </c>
      <c r="J34" s="77">
        <f t="shared" si="4"/>
        <v>4</v>
      </c>
      <c r="K34" s="78">
        <f t="shared" si="5"/>
        <v>0.22441076911007193</v>
      </c>
      <c r="L34" s="79">
        <f t="shared" si="6"/>
        <v>151.3725</v>
      </c>
      <c r="M34" s="80">
        <f t="shared" si="7"/>
        <v>151.3725</v>
      </c>
      <c r="N34" s="81">
        <v>179.75</v>
      </c>
      <c r="O34" s="81">
        <v>182.25</v>
      </c>
      <c r="P34" s="81">
        <v>160</v>
      </c>
      <c r="Q34" s="81">
        <v>160</v>
      </c>
      <c r="R34" s="202"/>
    </row>
    <row r="35" spans="1:18" ht="163.5" customHeight="1">
      <c r="A35" s="74" t="s">
        <v>100</v>
      </c>
      <c r="B35" s="74" t="s">
        <v>28</v>
      </c>
      <c r="C35" s="75" t="s">
        <v>102</v>
      </c>
      <c r="D35" s="75" t="s">
        <v>21</v>
      </c>
      <c r="E35" s="76">
        <v>130</v>
      </c>
      <c r="F35" s="76">
        <v>160</v>
      </c>
      <c r="G35" s="143"/>
      <c r="H35" s="143">
        <v>150</v>
      </c>
      <c r="I35" s="155"/>
      <c r="J35" s="77">
        <f t="shared" si="4"/>
        <v>3</v>
      </c>
      <c r="K35" s="78">
        <f t="shared" si="5"/>
        <v>0.10414944761263274</v>
      </c>
      <c r="L35" s="79">
        <f t="shared" si="6"/>
        <v>146.66666666666666</v>
      </c>
      <c r="M35" s="80">
        <f t="shared" si="7"/>
        <v>146.66666666666666</v>
      </c>
      <c r="N35" s="81">
        <v>188.84</v>
      </c>
      <c r="O35" s="81">
        <v>190.75</v>
      </c>
      <c r="P35" s="81">
        <v>156.67</v>
      </c>
      <c r="Q35" s="81">
        <v>160</v>
      </c>
      <c r="R35" s="202"/>
    </row>
    <row r="36" spans="1:18" ht="55.5" customHeight="1">
      <c r="A36" s="74" t="s">
        <v>5</v>
      </c>
      <c r="B36" s="74" t="s">
        <v>28</v>
      </c>
      <c r="C36" s="75" t="s">
        <v>6</v>
      </c>
      <c r="D36" s="75" t="s">
        <v>78</v>
      </c>
      <c r="E36" s="143">
        <v>160</v>
      </c>
      <c r="F36" s="143">
        <v>160</v>
      </c>
      <c r="G36" s="143"/>
      <c r="H36" s="143">
        <v>280</v>
      </c>
      <c r="I36" s="155">
        <v>174.9</v>
      </c>
      <c r="J36" s="77">
        <f t="shared" si="4"/>
        <v>4</v>
      </c>
      <c r="K36" s="78">
        <f t="shared" si="5"/>
        <v>0.2991041940681083</v>
      </c>
      <c r="L36" s="79">
        <f t="shared" si="6"/>
        <v>193.725</v>
      </c>
      <c r="M36" s="80">
        <f t="shared" si="7"/>
        <v>193.725</v>
      </c>
      <c r="N36" s="81">
        <v>166.45</v>
      </c>
      <c r="O36" s="81">
        <v>184.75</v>
      </c>
      <c r="P36" s="81">
        <v>173.33</v>
      </c>
      <c r="Q36" s="81">
        <v>180</v>
      </c>
      <c r="R36" s="202"/>
    </row>
    <row r="37" spans="1:18" ht="100.5" customHeight="1">
      <c r="A37" s="74" t="s">
        <v>164</v>
      </c>
      <c r="B37" s="74" t="s">
        <v>28</v>
      </c>
      <c r="C37" s="75" t="s">
        <v>165</v>
      </c>
      <c r="D37" s="75" t="s">
        <v>22</v>
      </c>
      <c r="E37" s="143">
        <v>160</v>
      </c>
      <c r="F37" s="143">
        <v>190</v>
      </c>
      <c r="G37" s="143"/>
      <c r="H37" s="76">
        <v>150</v>
      </c>
      <c r="I37" s="76"/>
      <c r="J37" s="77">
        <f t="shared" si="4"/>
        <v>3</v>
      </c>
      <c r="K37" s="78">
        <f t="shared" si="5"/>
        <v>0.12489995996796832</v>
      </c>
      <c r="L37" s="79">
        <f t="shared" si="6"/>
        <v>166.66666666666666</v>
      </c>
      <c r="M37" s="80">
        <f t="shared" si="7"/>
        <v>166.66666666666666</v>
      </c>
      <c r="N37" s="81">
        <v>162.1</v>
      </c>
      <c r="O37" s="81">
        <v>179.25</v>
      </c>
      <c r="P37" s="81">
        <v>156.67</v>
      </c>
      <c r="Q37" s="81">
        <v>170.165</v>
      </c>
      <c r="R37" s="202"/>
    </row>
    <row r="38" spans="1:18" ht="197.25" customHeight="1">
      <c r="A38" s="74" t="s">
        <v>166</v>
      </c>
      <c r="B38" s="74" t="s">
        <v>32</v>
      </c>
      <c r="C38" s="75" t="s">
        <v>176</v>
      </c>
      <c r="D38" s="75" t="s">
        <v>23</v>
      </c>
      <c r="E38" s="143">
        <v>50</v>
      </c>
      <c r="F38" s="143">
        <v>75</v>
      </c>
      <c r="G38" s="143"/>
      <c r="H38" s="76">
        <v>90</v>
      </c>
      <c r="I38" s="76"/>
      <c r="J38" s="77">
        <f t="shared" si="4"/>
        <v>3</v>
      </c>
      <c r="K38" s="78">
        <f t="shared" si="5"/>
        <v>0.28196175937167756</v>
      </c>
      <c r="L38" s="79">
        <f t="shared" si="6"/>
        <v>71.66666666666666</v>
      </c>
      <c r="M38" s="80">
        <f t="shared" si="7"/>
        <v>71.66666666666666</v>
      </c>
      <c r="N38" s="81">
        <v>92.14</v>
      </c>
      <c r="O38" s="81">
        <v>95</v>
      </c>
      <c r="P38" s="81">
        <v>81.05</v>
      </c>
      <c r="Q38" s="81">
        <v>81.66666666666666</v>
      </c>
      <c r="R38" s="202"/>
    </row>
    <row r="39" spans="1:18" ht="207.75" customHeight="1">
      <c r="A39" s="74" t="s">
        <v>166</v>
      </c>
      <c r="B39" s="74" t="s">
        <v>32</v>
      </c>
      <c r="C39" s="75" t="s">
        <v>177</v>
      </c>
      <c r="D39" s="75" t="s">
        <v>92</v>
      </c>
      <c r="E39" s="143">
        <v>120</v>
      </c>
      <c r="F39" s="143">
        <v>100</v>
      </c>
      <c r="G39" s="143"/>
      <c r="H39" s="76">
        <v>100</v>
      </c>
      <c r="I39" s="76"/>
      <c r="J39" s="77">
        <f t="shared" si="4"/>
        <v>3</v>
      </c>
      <c r="K39" s="78">
        <f t="shared" si="5"/>
        <v>0.10825317547305484</v>
      </c>
      <c r="L39" s="79">
        <f t="shared" si="6"/>
        <v>106.66666666666666</v>
      </c>
      <c r="M39" s="80">
        <f t="shared" si="7"/>
        <v>106.66666666666666</v>
      </c>
      <c r="N39" s="81">
        <v>102.14</v>
      </c>
      <c r="O39" s="81">
        <v>108.75</v>
      </c>
      <c r="P39" s="81">
        <v>106.05</v>
      </c>
      <c r="Q39" s="81">
        <v>116.66666666666666</v>
      </c>
      <c r="R39" s="202"/>
    </row>
    <row r="40" spans="1:18" ht="204.75" customHeight="1">
      <c r="A40" s="74" t="s">
        <v>166</v>
      </c>
      <c r="B40" s="144" t="s">
        <v>32</v>
      </c>
      <c r="C40" s="145" t="s">
        <v>225</v>
      </c>
      <c r="D40" s="145" t="s">
        <v>92</v>
      </c>
      <c r="E40" s="143">
        <v>130</v>
      </c>
      <c r="F40" s="143">
        <v>130</v>
      </c>
      <c r="G40" s="143"/>
      <c r="H40" s="76">
        <v>140</v>
      </c>
      <c r="I40" s="76"/>
      <c r="J40" s="77">
        <f t="shared" si="4"/>
        <v>3</v>
      </c>
      <c r="K40" s="78">
        <f t="shared" si="5"/>
        <v>0.043301270189221926</v>
      </c>
      <c r="L40" s="79">
        <f t="shared" si="6"/>
        <v>133.33333333333331</v>
      </c>
      <c r="M40" s="80">
        <f t="shared" si="7"/>
        <v>133.33333333333331</v>
      </c>
      <c r="N40" s="81">
        <v>108.64</v>
      </c>
      <c r="O40" s="81">
        <v>110</v>
      </c>
      <c r="P40" s="81">
        <v>97.3</v>
      </c>
      <c r="Q40" s="81">
        <v>106.66666666666666</v>
      </c>
      <c r="R40" s="202"/>
    </row>
    <row r="41" spans="1:18" ht="201" customHeight="1">
      <c r="A41" s="74" t="s">
        <v>166</v>
      </c>
      <c r="B41" s="144" t="s">
        <v>32</v>
      </c>
      <c r="C41" s="145" t="s">
        <v>226</v>
      </c>
      <c r="D41" s="145" t="s">
        <v>92</v>
      </c>
      <c r="E41" s="143">
        <v>125</v>
      </c>
      <c r="F41" s="143">
        <v>100</v>
      </c>
      <c r="G41" s="143"/>
      <c r="H41" s="76">
        <v>80</v>
      </c>
      <c r="I41" s="76"/>
      <c r="J41" s="77">
        <f t="shared" si="4"/>
        <v>3</v>
      </c>
      <c r="K41" s="78">
        <f t="shared" si="5"/>
        <v>0.22176638128637197</v>
      </c>
      <c r="L41" s="79">
        <f t="shared" si="6"/>
        <v>101.66666666666666</v>
      </c>
      <c r="M41" s="80">
        <f t="shared" si="7"/>
        <v>101.66666666666666</v>
      </c>
      <c r="N41" s="81">
        <v>107.59</v>
      </c>
      <c r="O41" s="81">
        <v>107.5</v>
      </c>
      <c r="P41" s="81">
        <v>102.3</v>
      </c>
      <c r="Q41" s="81">
        <v>113.33333333333333</v>
      </c>
      <c r="R41" s="202"/>
    </row>
    <row r="42" spans="1:18" ht="181.5" customHeight="1">
      <c r="A42" s="74" t="s">
        <v>166</v>
      </c>
      <c r="B42" s="74" t="s">
        <v>32</v>
      </c>
      <c r="C42" s="75" t="s">
        <v>328</v>
      </c>
      <c r="D42" s="75" t="s">
        <v>93</v>
      </c>
      <c r="E42" s="143">
        <v>125</v>
      </c>
      <c r="F42" s="143">
        <v>100</v>
      </c>
      <c r="G42" s="143"/>
      <c r="H42" s="76">
        <v>100</v>
      </c>
      <c r="I42" s="76">
        <v>136.49</v>
      </c>
      <c r="J42" s="77">
        <f t="shared" si="4"/>
        <v>4</v>
      </c>
      <c r="K42" s="78">
        <f t="shared" si="5"/>
        <v>0.1591364162648567</v>
      </c>
      <c r="L42" s="79">
        <f t="shared" si="6"/>
        <v>115.3725</v>
      </c>
      <c r="M42" s="80">
        <f t="shared" si="7"/>
        <v>115.3725</v>
      </c>
      <c r="N42" s="81">
        <v>109.64</v>
      </c>
      <c r="O42" s="81">
        <v>134.92</v>
      </c>
      <c r="P42" s="81">
        <v>133.33</v>
      </c>
      <c r="Q42" s="81">
        <v>136.66666666666666</v>
      </c>
      <c r="R42" s="202"/>
    </row>
    <row r="43" spans="1:18" ht="201.75" customHeight="1">
      <c r="A43" s="174" t="s">
        <v>61</v>
      </c>
      <c r="B43" s="174" t="s">
        <v>28</v>
      </c>
      <c r="C43" s="175" t="s">
        <v>89</v>
      </c>
      <c r="D43" s="175" t="s">
        <v>79</v>
      </c>
      <c r="E43" s="176">
        <v>220</v>
      </c>
      <c r="F43" s="176">
        <v>350</v>
      </c>
      <c r="G43" s="176"/>
      <c r="H43" s="177">
        <v>300</v>
      </c>
      <c r="I43" s="177"/>
      <c r="J43" s="178">
        <f t="shared" si="4"/>
        <v>3</v>
      </c>
      <c r="K43" s="179">
        <f t="shared" si="5"/>
        <v>0.22611856980351724</v>
      </c>
      <c r="L43" s="113">
        <f t="shared" si="6"/>
        <v>290</v>
      </c>
      <c r="M43" s="114">
        <f t="shared" si="7"/>
        <v>290</v>
      </c>
      <c r="N43" s="122">
        <v>269.04</v>
      </c>
      <c r="O43" s="122">
        <v>290.76</v>
      </c>
      <c r="P43" s="122">
        <v>280</v>
      </c>
      <c r="Q43" s="122">
        <v>291.75</v>
      </c>
      <c r="R43" s="202"/>
    </row>
    <row r="44" spans="1:18" ht="276.75" customHeight="1">
      <c r="A44" s="74" t="s">
        <v>227</v>
      </c>
      <c r="B44" s="74" t="s">
        <v>28</v>
      </c>
      <c r="C44" s="75" t="s">
        <v>228</v>
      </c>
      <c r="D44" s="75" t="s">
        <v>229</v>
      </c>
      <c r="E44" s="76">
        <v>100</v>
      </c>
      <c r="F44" s="76">
        <v>125</v>
      </c>
      <c r="G44" s="76"/>
      <c r="H44" s="76"/>
      <c r="I44" s="76">
        <v>184.99</v>
      </c>
      <c r="J44" s="77">
        <f t="shared" si="4"/>
        <v>3</v>
      </c>
      <c r="K44" s="78">
        <f t="shared" si="5"/>
        <v>0.3196098149451818</v>
      </c>
      <c r="L44" s="79">
        <f t="shared" si="6"/>
        <v>136.66333333333333</v>
      </c>
      <c r="M44" s="80">
        <f t="shared" si="7"/>
        <v>136.66333333333333</v>
      </c>
      <c r="N44" s="86">
        <v>112.67</v>
      </c>
      <c r="O44" s="86">
        <v>126.37</v>
      </c>
      <c r="P44" s="86">
        <v>145</v>
      </c>
      <c r="Q44" s="86">
        <v>141.33333333333331</v>
      </c>
      <c r="R44" s="202"/>
    </row>
    <row r="45" spans="1:18" ht="35.25" customHeight="1">
      <c r="A45" s="88"/>
      <c r="B45" s="88"/>
      <c r="C45" s="88"/>
      <c r="D45" s="88"/>
      <c r="E45" s="89"/>
      <c r="F45" s="89"/>
      <c r="G45" s="89"/>
      <c r="H45" s="89"/>
      <c r="I45" s="123"/>
      <c r="J45" s="89"/>
      <c r="K45" s="89"/>
      <c r="L45" s="89"/>
      <c r="M45" s="124"/>
      <c r="N45" s="123"/>
      <c r="O45" s="123"/>
      <c r="P45" s="123"/>
      <c r="Q45" s="123"/>
      <c r="R45" s="202"/>
    </row>
    <row r="46" spans="1:18" ht="47.25" customHeight="1">
      <c r="A46" s="218" t="s">
        <v>44</v>
      </c>
      <c r="B46" s="218" t="s">
        <v>27</v>
      </c>
      <c r="C46" s="218" t="s">
        <v>43</v>
      </c>
      <c r="D46" s="218" t="s">
        <v>15</v>
      </c>
      <c r="E46" s="295" t="s">
        <v>56</v>
      </c>
      <c r="F46" s="295"/>
      <c r="G46" s="295"/>
      <c r="H46" s="295"/>
      <c r="I46" s="295"/>
      <c r="J46" s="218" t="s">
        <v>46</v>
      </c>
      <c r="K46" s="218" t="s">
        <v>47</v>
      </c>
      <c r="L46" s="234" t="s">
        <v>315</v>
      </c>
      <c r="M46" s="225" t="s">
        <v>331</v>
      </c>
      <c r="N46" s="226" t="s">
        <v>278</v>
      </c>
      <c r="O46" s="226" t="s">
        <v>282</v>
      </c>
      <c r="P46" s="226" t="s">
        <v>287</v>
      </c>
      <c r="Q46" s="226" t="s">
        <v>291</v>
      </c>
      <c r="R46" s="202"/>
    </row>
    <row r="47" spans="1:18" ht="185.25" customHeight="1">
      <c r="A47" s="292"/>
      <c r="B47" s="292"/>
      <c r="C47" s="292"/>
      <c r="D47" s="292"/>
      <c r="E47" s="131" t="s">
        <v>335</v>
      </c>
      <c r="F47" s="131" t="s">
        <v>344</v>
      </c>
      <c r="G47" s="138" t="s">
        <v>363</v>
      </c>
      <c r="H47" s="131" t="s">
        <v>343</v>
      </c>
      <c r="I47" s="131" t="s">
        <v>350</v>
      </c>
      <c r="J47" s="292"/>
      <c r="K47" s="292"/>
      <c r="L47" s="234"/>
      <c r="M47" s="225"/>
      <c r="N47" s="228"/>
      <c r="O47" s="228"/>
      <c r="P47" s="228"/>
      <c r="Q47" s="228"/>
      <c r="R47" s="202"/>
    </row>
    <row r="48" spans="1:18" ht="28.5" customHeight="1">
      <c r="A48" s="231" t="s">
        <v>37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3"/>
      <c r="R48" s="202"/>
    </row>
    <row r="49" spans="1:18" ht="81.75" customHeight="1">
      <c r="A49" s="74" t="s">
        <v>103</v>
      </c>
      <c r="B49" s="74" t="s">
        <v>28</v>
      </c>
      <c r="C49" s="75" t="s">
        <v>105</v>
      </c>
      <c r="D49" s="75" t="s">
        <v>230</v>
      </c>
      <c r="E49" s="76">
        <v>450</v>
      </c>
      <c r="F49" s="76">
        <v>550</v>
      </c>
      <c r="G49" s="76"/>
      <c r="H49" s="76">
        <v>580</v>
      </c>
      <c r="I49" s="155"/>
      <c r="J49" s="77">
        <f aca="true" t="shared" si="8" ref="J49:J67">COUNT(E49:I49)</f>
        <v>3</v>
      </c>
      <c r="K49" s="78">
        <f aca="true" t="shared" si="9" ref="K49:K67">STDEVA(E49:I49)/(SUM(E49:I49)/COUNTIF(E49:I49,"&gt;0"))</f>
        <v>0.1292441636497601</v>
      </c>
      <c r="L49" s="79">
        <f aca="true" t="shared" si="10" ref="L49:L67">1/J49*(SUM(E49:I49))</f>
        <v>526.6666666666666</v>
      </c>
      <c r="M49" s="80">
        <f>L49</f>
        <v>526.6666666666666</v>
      </c>
      <c r="N49" s="81">
        <v>497.42</v>
      </c>
      <c r="O49" s="81">
        <v>590</v>
      </c>
      <c r="P49" s="81">
        <v>583.33</v>
      </c>
      <c r="Q49" s="81">
        <v>566.6666666666666</v>
      </c>
      <c r="R49" s="202"/>
    </row>
    <row r="50" spans="1:18" ht="145.5" customHeight="1">
      <c r="A50" s="74" t="s">
        <v>95</v>
      </c>
      <c r="B50" s="74" t="s">
        <v>28</v>
      </c>
      <c r="C50" s="75" t="s">
        <v>96</v>
      </c>
      <c r="D50" s="75" t="s">
        <v>80</v>
      </c>
      <c r="E50" s="76">
        <v>400</v>
      </c>
      <c r="F50" s="76">
        <v>550</v>
      </c>
      <c r="G50" s="76"/>
      <c r="H50" s="76">
        <v>550</v>
      </c>
      <c r="I50" s="155">
        <v>620.9</v>
      </c>
      <c r="J50" s="77">
        <f t="shared" si="8"/>
        <v>4</v>
      </c>
      <c r="K50" s="78">
        <f t="shared" si="9"/>
        <v>0.1754499810933401</v>
      </c>
      <c r="L50" s="79">
        <f t="shared" si="10"/>
        <v>530.225</v>
      </c>
      <c r="M50" s="80">
        <f>L50</f>
        <v>530.225</v>
      </c>
      <c r="N50" s="81">
        <v>523.98</v>
      </c>
      <c r="O50" s="81">
        <v>685.07</v>
      </c>
      <c r="P50" s="81">
        <v>583.33</v>
      </c>
      <c r="Q50" s="81">
        <v>553.3333333333333</v>
      </c>
      <c r="R50" s="202"/>
    </row>
    <row r="51" spans="1:18" ht="154.5" customHeight="1">
      <c r="A51" s="74" t="s">
        <v>267</v>
      </c>
      <c r="B51" s="144" t="s">
        <v>28</v>
      </c>
      <c r="C51" s="145" t="s">
        <v>268</v>
      </c>
      <c r="D51" s="145" t="s">
        <v>269</v>
      </c>
      <c r="E51" s="76">
        <v>600</v>
      </c>
      <c r="F51" s="76">
        <v>550</v>
      </c>
      <c r="G51" s="76"/>
      <c r="H51" s="76">
        <v>580</v>
      </c>
      <c r="I51" s="155"/>
      <c r="J51" s="77">
        <f t="shared" si="8"/>
        <v>3</v>
      </c>
      <c r="K51" s="78">
        <f t="shared" si="9"/>
        <v>0.04364066147555347</v>
      </c>
      <c r="L51" s="79">
        <f t="shared" si="10"/>
        <v>576.6666666666666</v>
      </c>
      <c r="M51" s="80">
        <f aca="true" t="shared" si="11" ref="M51:M65">L51</f>
        <v>576.6666666666666</v>
      </c>
      <c r="N51" s="81">
        <v>537.97</v>
      </c>
      <c r="O51" s="81">
        <v>625</v>
      </c>
      <c r="P51" s="81">
        <v>530</v>
      </c>
      <c r="Q51" s="81">
        <v>556.6666666666666</v>
      </c>
      <c r="R51" s="202"/>
    </row>
    <row r="52" spans="1:18" ht="212.25" customHeight="1">
      <c r="A52" s="159" t="s">
        <v>104</v>
      </c>
      <c r="B52" s="157" t="s">
        <v>28</v>
      </c>
      <c r="C52" s="158" t="s">
        <v>270</v>
      </c>
      <c r="D52" s="158" t="s">
        <v>81</v>
      </c>
      <c r="E52" s="76">
        <v>60</v>
      </c>
      <c r="F52" s="76">
        <v>90</v>
      </c>
      <c r="G52" s="76"/>
      <c r="H52" s="76">
        <v>75</v>
      </c>
      <c r="I52" s="155">
        <v>122.2</v>
      </c>
      <c r="J52" s="77">
        <f t="shared" si="8"/>
        <v>4</v>
      </c>
      <c r="K52" s="78">
        <f t="shared" si="9"/>
        <v>0.30632165221846686</v>
      </c>
      <c r="L52" s="79">
        <f t="shared" si="10"/>
        <v>86.8</v>
      </c>
      <c r="M52" s="80">
        <f t="shared" si="11"/>
        <v>86.8</v>
      </c>
      <c r="N52" s="81">
        <v>75.84</v>
      </c>
      <c r="O52" s="81">
        <v>88</v>
      </c>
      <c r="P52" s="81">
        <v>83.97</v>
      </c>
      <c r="Q52" s="81">
        <v>90.656</v>
      </c>
      <c r="R52" s="202"/>
    </row>
    <row r="53" spans="1:18" ht="214.5" customHeight="1">
      <c r="A53" s="159" t="s">
        <v>104</v>
      </c>
      <c r="B53" s="157" t="s">
        <v>28</v>
      </c>
      <c r="C53" s="158" t="s">
        <v>329</v>
      </c>
      <c r="D53" s="158" t="s">
        <v>81</v>
      </c>
      <c r="E53" s="76">
        <v>60</v>
      </c>
      <c r="F53" s="76">
        <v>90</v>
      </c>
      <c r="G53" s="76"/>
      <c r="H53" s="76">
        <v>75</v>
      </c>
      <c r="I53" s="155">
        <v>125.5</v>
      </c>
      <c r="J53" s="77">
        <f t="shared" si="8"/>
        <v>4</v>
      </c>
      <c r="K53" s="78">
        <f t="shared" si="9"/>
        <v>0.3202686900681129</v>
      </c>
      <c r="L53" s="79">
        <f t="shared" si="10"/>
        <v>87.625</v>
      </c>
      <c r="M53" s="80">
        <f t="shared" si="11"/>
        <v>87.625</v>
      </c>
      <c r="N53" s="81">
        <v>72.73</v>
      </c>
      <c r="O53" s="81">
        <v>92.19</v>
      </c>
      <c r="P53" s="81">
        <v>87.31</v>
      </c>
      <c r="Q53" s="81">
        <v>94.602</v>
      </c>
      <c r="R53" s="202"/>
    </row>
    <row r="54" spans="1:18" ht="211.5" customHeight="1">
      <c r="A54" s="74" t="s">
        <v>104</v>
      </c>
      <c r="B54" s="144" t="s">
        <v>28</v>
      </c>
      <c r="C54" s="145" t="s">
        <v>330</v>
      </c>
      <c r="D54" s="145" t="s">
        <v>81</v>
      </c>
      <c r="E54" s="76">
        <v>63</v>
      </c>
      <c r="F54" s="76">
        <v>110</v>
      </c>
      <c r="G54" s="76"/>
      <c r="H54" s="76">
        <v>75</v>
      </c>
      <c r="I54" s="76"/>
      <c r="J54" s="77">
        <f t="shared" si="8"/>
        <v>3</v>
      </c>
      <c r="K54" s="78">
        <f t="shared" si="9"/>
        <v>0.29540246624826405</v>
      </c>
      <c r="L54" s="79">
        <f t="shared" si="10"/>
        <v>82.66666666666666</v>
      </c>
      <c r="M54" s="80">
        <f t="shared" si="11"/>
        <v>82.66666666666666</v>
      </c>
      <c r="N54" s="81">
        <v>89.45</v>
      </c>
      <c r="O54" s="81">
        <v>95.5</v>
      </c>
      <c r="P54" s="81">
        <v>90.97</v>
      </c>
      <c r="Q54" s="81">
        <v>96.255</v>
      </c>
      <c r="R54" s="202"/>
    </row>
    <row r="55" spans="1:18" ht="115.5" customHeight="1">
      <c r="A55" s="74" t="s">
        <v>186</v>
      </c>
      <c r="B55" s="74" t="s">
        <v>28</v>
      </c>
      <c r="C55" s="75" t="s">
        <v>187</v>
      </c>
      <c r="D55" s="75" t="s">
        <v>82</v>
      </c>
      <c r="E55" s="76">
        <v>20</v>
      </c>
      <c r="F55" s="76">
        <v>18</v>
      </c>
      <c r="G55" s="76"/>
      <c r="H55" s="76">
        <v>35</v>
      </c>
      <c r="I55" s="155">
        <v>24.99</v>
      </c>
      <c r="J55" s="77">
        <f t="shared" si="8"/>
        <v>4</v>
      </c>
      <c r="K55" s="78">
        <f t="shared" si="9"/>
        <v>0.30997609282166355</v>
      </c>
      <c r="L55" s="79">
        <f t="shared" si="10"/>
        <v>24.4975</v>
      </c>
      <c r="M55" s="80">
        <f t="shared" si="11"/>
        <v>24.4975</v>
      </c>
      <c r="N55" s="81">
        <v>21.19</v>
      </c>
      <c r="O55" s="81">
        <v>21.4</v>
      </c>
      <c r="P55" s="81">
        <v>23.67</v>
      </c>
      <c r="Q55" s="81">
        <v>21.333333333333332</v>
      </c>
      <c r="R55" s="202"/>
    </row>
    <row r="56" spans="1:18" ht="167.25" customHeight="1">
      <c r="A56" s="74" t="s">
        <v>186</v>
      </c>
      <c r="B56" s="144" t="s">
        <v>28</v>
      </c>
      <c r="C56" s="145" t="s">
        <v>271</v>
      </c>
      <c r="D56" s="145" t="s">
        <v>82</v>
      </c>
      <c r="E56" s="76">
        <v>20</v>
      </c>
      <c r="F56" s="76">
        <v>18</v>
      </c>
      <c r="G56" s="76"/>
      <c r="H56" s="76">
        <v>30</v>
      </c>
      <c r="I56" s="155"/>
      <c r="J56" s="77">
        <f t="shared" si="8"/>
        <v>3</v>
      </c>
      <c r="K56" s="78">
        <f t="shared" si="9"/>
        <v>0.2836367870880282</v>
      </c>
      <c r="L56" s="79">
        <f t="shared" si="10"/>
        <v>22.666666666666664</v>
      </c>
      <c r="M56" s="80">
        <f t="shared" si="11"/>
        <v>22.666666666666664</v>
      </c>
      <c r="N56" s="81">
        <v>15.68</v>
      </c>
      <c r="O56" s="81">
        <v>16.65</v>
      </c>
      <c r="P56" s="81">
        <v>20.03</v>
      </c>
      <c r="Q56" s="81">
        <v>20.536</v>
      </c>
      <c r="R56" s="202"/>
    </row>
    <row r="57" spans="1:18" ht="91.5" customHeight="1">
      <c r="A57" s="74" t="s">
        <v>272</v>
      </c>
      <c r="B57" s="144" t="s">
        <v>28</v>
      </c>
      <c r="C57" s="145" t="s">
        <v>273</v>
      </c>
      <c r="D57" s="145" t="s">
        <v>274</v>
      </c>
      <c r="E57" s="76">
        <v>75</v>
      </c>
      <c r="F57" s="76"/>
      <c r="G57" s="76">
        <v>54.99</v>
      </c>
      <c r="H57" s="76"/>
      <c r="I57" s="155">
        <v>59.99</v>
      </c>
      <c r="J57" s="77">
        <f t="shared" si="8"/>
        <v>3</v>
      </c>
      <c r="K57" s="78">
        <f t="shared" si="9"/>
        <v>0.16444785622242944</v>
      </c>
      <c r="L57" s="79">
        <f t="shared" si="10"/>
        <v>63.32666666666667</v>
      </c>
      <c r="M57" s="80">
        <f t="shared" si="11"/>
        <v>63.32666666666667</v>
      </c>
      <c r="N57" s="81">
        <v>56.18</v>
      </c>
      <c r="O57" s="81">
        <v>83</v>
      </c>
      <c r="P57" s="81">
        <v>79.68</v>
      </c>
      <c r="Q57" s="81">
        <v>70.125</v>
      </c>
      <c r="R57" s="202"/>
    </row>
    <row r="58" spans="1:18" ht="103.5" customHeight="1">
      <c r="A58" s="74" t="s">
        <v>38</v>
      </c>
      <c r="B58" s="74" t="s">
        <v>28</v>
      </c>
      <c r="C58" s="75" t="s">
        <v>188</v>
      </c>
      <c r="D58" s="75" t="s">
        <v>83</v>
      </c>
      <c r="E58" s="76">
        <v>180</v>
      </c>
      <c r="F58" s="76">
        <v>260</v>
      </c>
      <c r="G58" s="76"/>
      <c r="H58" s="76">
        <v>300</v>
      </c>
      <c r="I58" s="76"/>
      <c r="J58" s="77">
        <f t="shared" si="8"/>
        <v>3</v>
      </c>
      <c r="K58" s="78">
        <f t="shared" si="9"/>
        <v>0.24770679432193712</v>
      </c>
      <c r="L58" s="79">
        <f t="shared" si="10"/>
        <v>246.66666666666666</v>
      </c>
      <c r="M58" s="80">
        <f t="shared" si="11"/>
        <v>246.66666666666666</v>
      </c>
      <c r="N58" s="81">
        <v>200.17</v>
      </c>
      <c r="O58" s="81">
        <v>256.94</v>
      </c>
      <c r="P58" s="81">
        <v>261.94</v>
      </c>
      <c r="Q58" s="81">
        <v>260</v>
      </c>
      <c r="R58" s="202"/>
    </row>
    <row r="59" spans="1:18" ht="95.25" customHeight="1">
      <c r="A59" s="74" t="s">
        <v>87</v>
      </c>
      <c r="B59" s="74" t="s">
        <v>28</v>
      </c>
      <c r="C59" s="75" t="s">
        <v>189</v>
      </c>
      <c r="D59" s="75" t="s">
        <v>84</v>
      </c>
      <c r="E59" s="76">
        <v>350</v>
      </c>
      <c r="F59" s="76">
        <v>265</v>
      </c>
      <c r="G59" s="76"/>
      <c r="H59" s="76">
        <v>290</v>
      </c>
      <c r="I59" s="76"/>
      <c r="J59" s="77">
        <f t="shared" si="8"/>
        <v>3</v>
      </c>
      <c r="K59" s="78">
        <f t="shared" si="9"/>
        <v>0.14481041350365953</v>
      </c>
      <c r="L59" s="79">
        <f t="shared" si="10"/>
        <v>301.66666666666663</v>
      </c>
      <c r="M59" s="80">
        <f t="shared" si="11"/>
        <v>301.66666666666663</v>
      </c>
      <c r="N59" s="81">
        <v>259.76</v>
      </c>
      <c r="O59" s="81">
        <v>271.77</v>
      </c>
      <c r="P59" s="81">
        <v>286.82</v>
      </c>
      <c r="Q59" s="81">
        <v>301.66666666666663</v>
      </c>
      <c r="R59" s="202"/>
    </row>
    <row r="60" spans="1:18" ht="78" customHeight="1">
      <c r="A60" s="74" t="s">
        <v>39</v>
      </c>
      <c r="B60" s="74" t="s">
        <v>28</v>
      </c>
      <c r="C60" s="75" t="s">
        <v>106</v>
      </c>
      <c r="D60" s="75" t="s">
        <v>85</v>
      </c>
      <c r="E60" s="76">
        <v>220</v>
      </c>
      <c r="F60" s="76">
        <v>280</v>
      </c>
      <c r="G60" s="76"/>
      <c r="H60" s="76">
        <v>220</v>
      </c>
      <c r="I60" s="156"/>
      <c r="J60" s="77">
        <f t="shared" si="8"/>
        <v>3</v>
      </c>
      <c r="K60" s="78">
        <f t="shared" si="9"/>
        <v>0.14433756729740646</v>
      </c>
      <c r="L60" s="79">
        <f t="shared" si="10"/>
        <v>240</v>
      </c>
      <c r="M60" s="80">
        <f t="shared" si="11"/>
        <v>240</v>
      </c>
      <c r="N60" s="81">
        <v>198.26</v>
      </c>
      <c r="O60" s="81">
        <v>249.62</v>
      </c>
      <c r="P60" s="81">
        <v>279.2</v>
      </c>
      <c r="Q60" s="81">
        <v>278.0475</v>
      </c>
      <c r="R60" s="202"/>
    </row>
    <row r="61" spans="1:18" ht="56.25" customHeight="1">
      <c r="A61" s="74" t="s">
        <v>214</v>
      </c>
      <c r="B61" s="74" t="s">
        <v>28</v>
      </c>
      <c r="C61" s="75" t="s">
        <v>215</v>
      </c>
      <c r="D61" s="75" t="s">
        <v>216</v>
      </c>
      <c r="E61" s="76">
        <v>180</v>
      </c>
      <c r="F61" s="76">
        <v>280</v>
      </c>
      <c r="G61" s="76"/>
      <c r="H61" s="76">
        <v>200</v>
      </c>
      <c r="I61" s="155"/>
      <c r="J61" s="77">
        <f t="shared" si="8"/>
        <v>3</v>
      </c>
      <c r="K61" s="78">
        <f t="shared" si="9"/>
        <v>0.24052284646041733</v>
      </c>
      <c r="L61" s="79">
        <f t="shared" si="10"/>
        <v>220</v>
      </c>
      <c r="M61" s="80">
        <f t="shared" si="11"/>
        <v>220</v>
      </c>
      <c r="N61" s="81">
        <v>210.38</v>
      </c>
      <c r="O61" s="81">
        <v>241.48</v>
      </c>
      <c r="P61" s="81">
        <v>241</v>
      </c>
      <c r="Q61" s="81">
        <v>233.33333333333331</v>
      </c>
      <c r="R61" s="202"/>
    </row>
    <row r="62" spans="1:18" ht="100.5" customHeight="1">
      <c r="A62" s="74" t="s">
        <v>190</v>
      </c>
      <c r="B62" s="74" t="s">
        <v>28</v>
      </c>
      <c r="C62" s="75" t="s">
        <v>191</v>
      </c>
      <c r="D62" s="75" t="s">
        <v>1</v>
      </c>
      <c r="E62" s="76">
        <v>160</v>
      </c>
      <c r="F62" s="76">
        <v>220</v>
      </c>
      <c r="G62" s="76"/>
      <c r="H62" s="76">
        <v>220</v>
      </c>
      <c r="I62" s="155">
        <v>248.99</v>
      </c>
      <c r="J62" s="77">
        <f t="shared" si="8"/>
        <v>4</v>
      </c>
      <c r="K62" s="78">
        <f t="shared" si="9"/>
        <v>0.17628778203308026</v>
      </c>
      <c r="L62" s="79">
        <f t="shared" si="10"/>
        <v>212.2475</v>
      </c>
      <c r="M62" s="80">
        <f t="shared" si="11"/>
        <v>212.2475</v>
      </c>
      <c r="N62" s="81">
        <v>166.37</v>
      </c>
      <c r="O62" s="81">
        <v>206.67</v>
      </c>
      <c r="P62" s="81">
        <v>206.67</v>
      </c>
      <c r="Q62" s="81">
        <v>233.33333333333331</v>
      </c>
      <c r="R62" s="202"/>
    </row>
    <row r="63" spans="1:18" ht="165.75" customHeight="1">
      <c r="A63" s="74" t="s">
        <v>55</v>
      </c>
      <c r="B63" s="74" t="s">
        <v>28</v>
      </c>
      <c r="C63" s="75" t="s">
        <v>90</v>
      </c>
      <c r="D63" s="75" t="s">
        <v>86</v>
      </c>
      <c r="E63" s="76">
        <v>200</v>
      </c>
      <c r="F63" s="76">
        <v>280</v>
      </c>
      <c r="G63" s="76"/>
      <c r="H63" s="76">
        <v>250</v>
      </c>
      <c r="I63" s="155"/>
      <c r="J63" s="77">
        <f t="shared" si="8"/>
        <v>3</v>
      </c>
      <c r="K63" s="78">
        <f t="shared" si="9"/>
        <v>0.16608706373948115</v>
      </c>
      <c r="L63" s="79">
        <f t="shared" si="10"/>
        <v>243.33333333333331</v>
      </c>
      <c r="M63" s="80">
        <f t="shared" si="11"/>
        <v>243.33333333333331</v>
      </c>
      <c r="N63" s="81">
        <v>161.7</v>
      </c>
      <c r="O63" s="81">
        <v>216.67</v>
      </c>
      <c r="P63" s="81">
        <v>253.33</v>
      </c>
      <c r="Q63" s="81">
        <v>260</v>
      </c>
      <c r="R63" s="202"/>
    </row>
    <row r="64" spans="1:18" ht="75.75" customHeight="1">
      <c r="A64" s="74" t="s">
        <v>107</v>
      </c>
      <c r="B64" s="74" t="s">
        <v>28</v>
      </c>
      <c r="C64" s="75" t="s">
        <v>108</v>
      </c>
      <c r="D64" s="75" t="s">
        <v>109</v>
      </c>
      <c r="E64" s="76">
        <v>900</v>
      </c>
      <c r="F64" s="76">
        <v>1300</v>
      </c>
      <c r="G64" s="76"/>
      <c r="H64" s="76">
        <v>1300</v>
      </c>
      <c r="I64" s="155"/>
      <c r="J64" s="77">
        <f t="shared" si="8"/>
        <v>3</v>
      </c>
      <c r="K64" s="78">
        <f t="shared" si="9"/>
        <v>0.19794866372215725</v>
      </c>
      <c r="L64" s="79">
        <f t="shared" si="10"/>
        <v>1166.6666666666665</v>
      </c>
      <c r="M64" s="80">
        <f t="shared" si="11"/>
        <v>1166.6666666666665</v>
      </c>
      <c r="N64" s="81">
        <v>1146</v>
      </c>
      <c r="O64" s="81">
        <v>1162.5</v>
      </c>
      <c r="P64" s="81">
        <v>1130</v>
      </c>
      <c r="Q64" s="81">
        <v>1162</v>
      </c>
      <c r="R64" s="202"/>
    </row>
    <row r="65" spans="1:18" ht="173.25" customHeight="1">
      <c r="A65" s="74" t="s">
        <v>275</v>
      </c>
      <c r="B65" s="144" t="s">
        <v>32</v>
      </c>
      <c r="C65" s="145" t="s">
        <v>276</v>
      </c>
      <c r="D65" s="145" t="s">
        <v>277</v>
      </c>
      <c r="E65" s="76">
        <v>145</v>
      </c>
      <c r="F65" s="76">
        <v>136</v>
      </c>
      <c r="G65" s="76"/>
      <c r="H65" s="76">
        <v>150</v>
      </c>
      <c r="I65" s="155">
        <v>113.49</v>
      </c>
      <c r="J65" s="77">
        <f t="shared" si="8"/>
        <v>4</v>
      </c>
      <c r="K65" s="78">
        <f t="shared" si="9"/>
        <v>0.11873199762796084</v>
      </c>
      <c r="L65" s="79">
        <f t="shared" si="10"/>
        <v>136.1225</v>
      </c>
      <c r="M65" s="80">
        <f t="shared" si="11"/>
        <v>136.1225</v>
      </c>
      <c r="N65" s="81">
        <v>133.84</v>
      </c>
      <c r="O65" s="81">
        <v>153.55</v>
      </c>
      <c r="P65" s="81">
        <v>154.33</v>
      </c>
      <c r="Q65" s="81">
        <v>134.148</v>
      </c>
      <c r="R65" s="202"/>
    </row>
    <row r="66" spans="1:18" ht="114.75" customHeight="1">
      <c r="A66" s="74" t="s">
        <v>192</v>
      </c>
      <c r="B66" s="74" t="s">
        <v>32</v>
      </c>
      <c r="C66" s="75" t="s">
        <v>193</v>
      </c>
      <c r="D66" s="75" t="s">
        <v>24</v>
      </c>
      <c r="E66" s="76">
        <v>45</v>
      </c>
      <c r="F66" s="76">
        <v>48</v>
      </c>
      <c r="G66" s="76"/>
      <c r="H66" s="76">
        <v>50</v>
      </c>
      <c r="I66" s="155"/>
      <c r="J66" s="77">
        <f t="shared" si="8"/>
        <v>3</v>
      </c>
      <c r="K66" s="78">
        <f t="shared" si="9"/>
        <v>0.05279604500189335</v>
      </c>
      <c r="L66" s="79">
        <f t="shared" si="10"/>
        <v>47.666666666666664</v>
      </c>
      <c r="M66" s="80">
        <f>L66</f>
        <v>47.666666666666664</v>
      </c>
      <c r="N66" s="81">
        <v>42.59</v>
      </c>
      <c r="O66" s="81">
        <v>51</v>
      </c>
      <c r="P66" s="81">
        <v>50</v>
      </c>
      <c r="Q66" s="81">
        <v>53.33333333333333</v>
      </c>
      <c r="R66" s="202"/>
    </row>
    <row r="67" spans="1:18" ht="172.5" customHeight="1">
      <c r="A67" s="74" t="s">
        <v>205</v>
      </c>
      <c r="B67" s="74" t="s">
        <v>28</v>
      </c>
      <c r="C67" s="75" t="s">
        <v>206</v>
      </c>
      <c r="D67" s="75" t="s">
        <v>207</v>
      </c>
      <c r="E67" s="76">
        <v>190</v>
      </c>
      <c r="F67" s="76"/>
      <c r="G67" s="76"/>
      <c r="H67" s="76">
        <v>300</v>
      </c>
      <c r="I67" s="76">
        <v>170.49</v>
      </c>
      <c r="J67" s="77">
        <f t="shared" si="8"/>
        <v>3</v>
      </c>
      <c r="K67" s="78">
        <f t="shared" si="9"/>
        <v>0.3171525101073744</v>
      </c>
      <c r="L67" s="79">
        <f t="shared" si="10"/>
        <v>220.16333333333333</v>
      </c>
      <c r="M67" s="80">
        <f>L67</f>
        <v>220.16333333333333</v>
      </c>
      <c r="N67" s="81">
        <v>185.3</v>
      </c>
      <c r="O67" s="81">
        <v>207.4</v>
      </c>
      <c r="P67" s="81">
        <v>180.18</v>
      </c>
      <c r="Q67" s="81">
        <v>179.76666666666665</v>
      </c>
      <c r="R67" s="202"/>
    </row>
    <row r="68" spans="1:18" ht="30" customHeight="1">
      <c r="A68" s="74"/>
      <c r="B68" s="74"/>
      <c r="C68" s="75"/>
      <c r="D68" s="75"/>
      <c r="E68" s="76"/>
      <c r="F68" s="76"/>
      <c r="G68" s="76"/>
      <c r="H68" s="76"/>
      <c r="I68" s="92"/>
      <c r="J68" s="77"/>
      <c r="K68" s="78"/>
      <c r="L68" s="79"/>
      <c r="M68" s="125"/>
      <c r="N68" s="126"/>
      <c r="O68" s="126"/>
      <c r="P68" s="126"/>
      <c r="Q68" s="126"/>
      <c r="R68" s="202"/>
    </row>
    <row r="69" spans="1:18" ht="69.75" customHeight="1">
      <c r="A69" s="293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02"/>
    </row>
    <row r="70" spans="1:18" ht="45" customHeight="1">
      <c r="A70" s="216" t="s">
        <v>44</v>
      </c>
      <c r="B70" s="216" t="s">
        <v>27</v>
      </c>
      <c r="C70" s="216" t="s">
        <v>43</v>
      </c>
      <c r="D70" s="216" t="s">
        <v>15</v>
      </c>
      <c r="E70" s="290" t="s">
        <v>56</v>
      </c>
      <c r="F70" s="290"/>
      <c r="G70" s="290"/>
      <c r="H70" s="290"/>
      <c r="I70" s="290"/>
      <c r="J70" s="216" t="s">
        <v>46</v>
      </c>
      <c r="K70" s="216" t="s">
        <v>47</v>
      </c>
      <c r="L70" s="262" t="s">
        <v>324</v>
      </c>
      <c r="M70" s="299" t="s">
        <v>332</v>
      </c>
      <c r="N70" s="288" t="s">
        <v>279</v>
      </c>
      <c r="O70" s="288" t="s">
        <v>283</v>
      </c>
      <c r="P70" s="226" t="s">
        <v>288</v>
      </c>
      <c r="Q70" s="226" t="s">
        <v>292</v>
      </c>
      <c r="R70" s="202"/>
    </row>
    <row r="71" spans="1:18" ht="174.75" customHeight="1">
      <c r="A71" s="291"/>
      <c r="B71" s="291"/>
      <c r="C71" s="291"/>
      <c r="D71" s="291"/>
      <c r="E71" s="131"/>
      <c r="F71" s="131" t="s">
        <v>350</v>
      </c>
      <c r="G71" s="138" t="s">
        <v>362</v>
      </c>
      <c r="H71" s="131" t="s">
        <v>343</v>
      </c>
      <c r="I71" s="131" t="s">
        <v>344</v>
      </c>
      <c r="J71" s="291"/>
      <c r="K71" s="291"/>
      <c r="L71" s="270"/>
      <c r="M71" s="300"/>
      <c r="N71" s="289"/>
      <c r="O71" s="289"/>
      <c r="P71" s="267"/>
      <c r="Q71" s="267"/>
      <c r="R71" s="202"/>
    </row>
    <row r="72" spans="1:18" ht="31.5" customHeight="1">
      <c r="A72" s="231" t="s">
        <v>40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73"/>
      <c r="O72" s="73"/>
      <c r="P72" s="127"/>
      <c r="Q72" s="127"/>
      <c r="R72" s="202"/>
    </row>
    <row r="73" spans="1:18" ht="120.75" customHeight="1">
      <c r="A73" s="74" t="s">
        <v>97</v>
      </c>
      <c r="B73" s="74" t="s">
        <v>41</v>
      </c>
      <c r="C73" s="75" t="s">
        <v>121</v>
      </c>
      <c r="D73" s="75" t="s">
        <v>0</v>
      </c>
      <c r="E73" s="76"/>
      <c r="F73" s="76">
        <v>7</v>
      </c>
      <c r="G73" s="76">
        <v>7.6</v>
      </c>
      <c r="H73" s="76">
        <v>8.5</v>
      </c>
      <c r="I73" s="76">
        <v>9.2</v>
      </c>
      <c r="J73" s="77">
        <f>COUNT(E73:I73)</f>
        <v>4</v>
      </c>
      <c r="K73" s="78">
        <f>STDEVA(E73:I73)/(SUM(E73:I73)/COUNTIF(E73:I73,"&gt;0"))</f>
        <v>0.12022593089131733</v>
      </c>
      <c r="L73" s="79">
        <f>1/J73*(SUM(E73:I73))</f>
        <v>8.075</v>
      </c>
      <c r="M73" s="125">
        <f>L73</f>
        <v>8.075</v>
      </c>
      <c r="N73" s="126">
        <v>8.74</v>
      </c>
      <c r="O73" s="126">
        <v>9.83</v>
      </c>
      <c r="P73" s="81">
        <v>8.42</v>
      </c>
      <c r="Q73" s="81">
        <v>7.725</v>
      </c>
      <c r="R73" s="202"/>
    </row>
    <row r="74" spans="14:17" ht="18.75">
      <c r="N74" s="37"/>
      <c r="O74" s="37"/>
      <c r="P74" s="37"/>
      <c r="Q74" s="37"/>
    </row>
    <row r="75" spans="1:17" ht="35.25" customHeight="1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87"/>
      <c r="O75" s="287"/>
      <c r="P75" s="287"/>
      <c r="Q75" s="287"/>
    </row>
    <row r="76" spans="1:17" ht="18.75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87"/>
      <c r="O76" s="287"/>
      <c r="P76" s="287"/>
      <c r="Q76" s="287"/>
    </row>
    <row r="77" spans="1:17" ht="18.75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87"/>
      <c r="O77" s="287"/>
      <c r="P77" s="287"/>
      <c r="Q77" s="287"/>
    </row>
    <row r="78" spans="1:17" ht="24" customHeight="1">
      <c r="A78" s="301"/>
      <c r="B78" s="302"/>
      <c r="C78" s="302"/>
      <c r="D78" s="302"/>
      <c r="E78" s="302"/>
      <c r="F78" s="302"/>
      <c r="G78" s="302"/>
      <c r="H78" s="302"/>
      <c r="I78" s="302"/>
      <c r="N78" s="37"/>
      <c r="O78" s="37"/>
      <c r="P78" s="37"/>
      <c r="Q78" s="37"/>
    </row>
    <row r="79" spans="1:17" ht="17.25" customHeight="1">
      <c r="A79" s="296"/>
      <c r="B79" s="297"/>
      <c r="C79" s="297"/>
      <c r="D79" s="297"/>
      <c r="N79" s="37"/>
      <c r="O79" s="37"/>
      <c r="P79" s="37"/>
      <c r="Q79" s="37"/>
    </row>
  </sheetData>
  <sheetProtection/>
  <mergeCells count="65">
    <mergeCell ref="C46:C47"/>
    <mergeCell ref="A46:A47"/>
    <mergeCell ref="M46:M47"/>
    <mergeCell ref="L70:L71"/>
    <mergeCell ref="B70:B71"/>
    <mergeCell ref="D70:D71"/>
    <mergeCell ref="A70:A71"/>
    <mergeCell ref="Q25:Q26"/>
    <mergeCell ref="Q46:Q47"/>
    <mergeCell ref="Q70:Q71"/>
    <mergeCell ref="A78:I78"/>
    <mergeCell ref="A25:A26"/>
    <mergeCell ref="B46:B47"/>
    <mergeCell ref="L46:L47"/>
    <mergeCell ref="Q75:Q77"/>
    <mergeCell ref="J25:J26"/>
    <mergeCell ref="C70:C71"/>
    <mergeCell ref="A79:D79"/>
    <mergeCell ref="E46:I46"/>
    <mergeCell ref="A75:M77"/>
    <mergeCell ref="A72:M72"/>
    <mergeCell ref="K70:K71"/>
    <mergeCell ref="J70:J71"/>
    <mergeCell ref="E70:I70"/>
    <mergeCell ref="M70:M71"/>
    <mergeCell ref="K46:K47"/>
    <mergeCell ref="J46:J47"/>
    <mergeCell ref="D25:D26"/>
    <mergeCell ref="B2:B3"/>
    <mergeCell ref="K25:K26"/>
    <mergeCell ref="M2:M3"/>
    <mergeCell ref="D2:D3"/>
    <mergeCell ref="A4:Q4"/>
    <mergeCell ref="A2:A3"/>
    <mergeCell ref="C25:C26"/>
    <mergeCell ref="E25:I25"/>
    <mergeCell ref="Q2:Q3"/>
    <mergeCell ref="N75:N77"/>
    <mergeCell ref="N2:N3"/>
    <mergeCell ref="N25:N26"/>
    <mergeCell ref="N46:N47"/>
    <mergeCell ref="N70:N71"/>
    <mergeCell ref="K2:K3"/>
    <mergeCell ref="L25:L26"/>
    <mergeCell ref="M25:M26"/>
    <mergeCell ref="O75:O77"/>
    <mergeCell ref="E2:I2"/>
    <mergeCell ref="L2:L3"/>
    <mergeCell ref="C2:C3"/>
    <mergeCell ref="B25:B26"/>
    <mergeCell ref="J2:J3"/>
    <mergeCell ref="A69:Q69"/>
    <mergeCell ref="A48:Q48"/>
    <mergeCell ref="A27:Q27"/>
    <mergeCell ref="D46:D47"/>
    <mergeCell ref="A1:Q1"/>
    <mergeCell ref="P2:P3"/>
    <mergeCell ref="P25:P26"/>
    <mergeCell ref="P46:P47"/>
    <mergeCell ref="P70:P71"/>
    <mergeCell ref="P75:P77"/>
    <mergeCell ref="O2:O3"/>
    <mergeCell ref="O25:O26"/>
    <mergeCell ref="O46:O47"/>
    <mergeCell ref="O70:O71"/>
  </mergeCells>
  <dataValidations count="1">
    <dataValidation type="list" allowBlank="1" showInputMessage="1" showErrorMessage="1" sqref="B35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0" horizontalDpi="600" verticalDpi="600" orientation="landscape" paperSize="9" scale="46" r:id="rId1"/>
  <rowBreaks count="6" manualBreakCount="6">
    <brk id="10" max="16" man="1"/>
    <brk id="23" max="255" man="1"/>
    <brk id="34" max="16" man="1"/>
    <brk id="44" max="255" man="1"/>
    <brk id="57" max="255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70" zoomScaleNormal="70" zoomScalePageLayoutView="0" workbookViewId="0" topLeftCell="A1">
      <selection activeCell="R5" sqref="R5"/>
    </sheetView>
  </sheetViews>
  <sheetFormatPr defaultColWidth="9.140625" defaultRowHeight="15"/>
  <cols>
    <col min="1" max="1" width="16.57421875" style="13" customWidth="1"/>
    <col min="2" max="2" width="9.57421875" style="13" customWidth="1"/>
    <col min="3" max="3" width="25.421875" style="13" customWidth="1"/>
    <col min="4" max="4" width="18.57421875" style="13" customWidth="1"/>
    <col min="5" max="5" width="14.8515625" style="13" customWidth="1"/>
    <col min="6" max="6" width="12.57421875" style="14" customWidth="1"/>
    <col min="7" max="7" width="15.57421875" style="14" customWidth="1"/>
    <col min="8" max="8" width="13.140625" style="14" customWidth="1"/>
    <col min="9" max="9" width="10.57421875" style="13" customWidth="1"/>
    <col min="10" max="10" width="13.140625" style="13" customWidth="1"/>
    <col min="11" max="12" width="17.8515625" style="14" customWidth="1"/>
    <col min="13" max="13" width="15.421875" style="13" customWidth="1"/>
    <col min="14" max="14" width="19.421875" style="53" customWidth="1"/>
    <col min="15" max="16" width="17.00390625" style="53" customWidth="1"/>
    <col min="17" max="17" width="13.140625" style="205" bestFit="1" customWidth="1"/>
    <col min="18" max="16384" width="9.140625" style="13" customWidth="1"/>
  </cols>
  <sheetData>
    <row r="1" spans="1:17" s="14" customFormat="1" ht="27" customHeight="1">
      <c r="A1" s="303" t="s">
        <v>360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203"/>
    </row>
    <row r="2" spans="1:17" s="15" customFormat="1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72"/>
      <c r="P2" s="72"/>
      <c r="Q2" s="204"/>
    </row>
    <row r="3" spans="1:17" s="14" customFormat="1" ht="30" customHeight="1">
      <c r="A3" s="218" t="s">
        <v>44</v>
      </c>
      <c r="B3" s="218" t="s">
        <v>27</v>
      </c>
      <c r="C3" s="218" t="s">
        <v>43</v>
      </c>
      <c r="D3" s="218" t="s">
        <v>16</v>
      </c>
      <c r="E3" s="305" t="s">
        <v>56</v>
      </c>
      <c r="F3" s="269"/>
      <c r="G3" s="269"/>
      <c r="H3" s="269"/>
      <c r="I3" s="218" t="s">
        <v>46</v>
      </c>
      <c r="J3" s="218" t="s">
        <v>47</v>
      </c>
      <c r="K3" s="234" t="s">
        <v>324</v>
      </c>
      <c r="L3" s="225" t="s">
        <v>332</v>
      </c>
      <c r="M3" s="226" t="s">
        <v>279</v>
      </c>
      <c r="N3" s="226" t="s">
        <v>283</v>
      </c>
      <c r="O3" s="226" t="s">
        <v>288</v>
      </c>
      <c r="P3" s="226" t="s">
        <v>292</v>
      </c>
      <c r="Q3" s="203"/>
    </row>
    <row r="4" spans="1:16" ht="54" customHeight="1">
      <c r="A4" s="292"/>
      <c r="B4" s="292"/>
      <c r="C4" s="292"/>
      <c r="D4" s="292"/>
      <c r="E4" s="216" t="s">
        <v>335</v>
      </c>
      <c r="F4" s="216" t="s">
        <v>344</v>
      </c>
      <c r="G4" s="216" t="s">
        <v>343</v>
      </c>
      <c r="H4" s="216" t="s">
        <v>350</v>
      </c>
      <c r="I4" s="292"/>
      <c r="J4" s="292"/>
      <c r="K4" s="280"/>
      <c r="L4" s="286"/>
      <c r="M4" s="227"/>
      <c r="N4" s="227"/>
      <c r="O4" s="227"/>
      <c r="P4" s="227"/>
    </row>
    <row r="5" spans="1:16" ht="228.75" customHeight="1">
      <c r="A5" s="292"/>
      <c r="B5" s="292"/>
      <c r="C5" s="292"/>
      <c r="D5" s="292"/>
      <c r="E5" s="282"/>
      <c r="F5" s="217"/>
      <c r="G5" s="217"/>
      <c r="H5" s="217"/>
      <c r="I5" s="292"/>
      <c r="J5" s="292"/>
      <c r="K5" s="280"/>
      <c r="L5" s="286"/>
      <c r="M5" s="228"/>
      <c r="N5" s="228"/>
      <c r="O5" s="228"/>
      <c r="P5" s="228"/>
    </row>
    <row r="6" spans="1:16" ht="28.5" customHeight="1">
      <c r="A6" s="231" t="s">
        <v>58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1:17" s="14" customFormat="1" ht="156" customHeight="1">
      <c r="A7" s="74" t="s">
        <v>167</v>
      </c>
      <c r="B7" s="74" t="s">
        <v>28</v>
      </c>
      <c r="C7" s="75" t="s">
        <v>172</v>
      </c>
      <c r="D7" s="75" t="s">
        <v>2</v>
      </c>
      <c r="E7" s="76">
        <v>190</v>
      </c>
      <c r="F7" s="76">
        <v>165</v>
      </c>
      <c r="G7" s="76">
        <v>170</v>
      </c>
      <c r="H7" s="76"/>
      <c r="I7" s="77">
        <f aca="true" t="shared" si="0" ref="I7:I16">COUNT(E7:H7)</f>
        <v>3</v>
      </c>
      <c r="J7" s="78">
        <f aca="true" t="shared" si="1" ref="J7:J16">STDEVA(E7:H7)/(SUM(E7:H7)/COUNTIF(E7:H7,"&gt;0"))</f>
        <v>0.07559289460184544</v>
      </c>
      <c r="K7" s="79">
        <f aca="true" t="shared" si="2" ref="K7:K16">1/I7*(SUM(E7:H7))</f>
        <v>175</v>
      </c>
      <c r="L7" s="80">
        <f>K7</f>
        <v>175</v>
      </c>
      <c r="M7" s="143">
        <v>180.53</v>
      </c>
      <c r="N7" s="143">
        <v>224.7</v>
      </c>
      <c r="O7" s="143">
        <v>171.33</v>
      </c>
      <c r="P7" s="143">
        <v>176.538</v>
      </c>
      <c r="Q7" s="203"/>
    </row>
    <row r="8" spans="1:17" s="14" customFormat="1" ht="151.5" customHeight="1">
      <c r="A8" s="74" t="s">
        <v>170</v>
      </c>
      <c r="B8" s="74" t="s">
        <v>28</v>
      </c>
      <c r="C8" s="75" t="s">
        <v>173</v>
      </c>
      <c r="D8" s="75" t="s">
        <v>2</v>
      </c>
      <c r="E8" s="76">
        <v>280</v>
      </c>
      <c r="F8" s="76">
        <v>330</v>
      </c>
      <c r="G8" s="76">
        <v>300</v>
      </c>
      <c r="H8" s="76"/>
      <c r="I8" s="77">
        <f t="shared" si="0"/>
        <v>3</v>
      </c>
      <c r="J8" s="78">
        <f t="shared" si="1"/>
        <v>0.08296521357440385</v>
      </c>
      <c r="K8" s="79">
        <f t="shared" si="2"/>
        <v>303.3333333333333</v>
      </c>
      <c r="L8" s="80">
        <f aca="true" t="shared" si="3" ref="L8:L16">K8</f>
        <v>303.3333333333333</v>
      </c>
      <c r="M8" s="143">
        <v>262.11</v>
      </c>
      <c r="N8" s="143">
        <v>300.7</v>
      </c>
      <c r="O8" s="143">
        <v>293.94</v>
      </c>
      <c r="P8" s="143">
        <v>300</v>
      </c>
      <c r="Q8" s="203"/>
    </row>
    <row r="9" spans="1:17" s="14" customFormat="1" ht="148.5" customHeight="1">
      <c r="A9" s="74" t="s">
        <v>171</v>
      </c>
      <c r="B9" s="74" t="s">
        <v>28</v>
      </c>
      <c r="C9" s="75" t="s">
        <v>174</v>
      </c>
      <c r="D9" s="75" t="s">
        <v>2</v>
      </c>
      <c r="E9" s="76">
        <v>350</v>
      </c>
      <c r="F9" s="76">
        <v>410</v>
      </c>
      <c r="G9" s="76">
        <v>350</v>
      </c>
      <c r="H9" s="76">
        <v>348.98</v>
      </c>
      <c r="I9" s="77">
        <f t="shared" si="0"/>
        <v>4</v>
      </c>
      <c r="J9" s="78">
        <f t="shared" si="1"/>
        <v>0.08272582592643188</v>
      </c>
      <c r="K9" s="79">
        <f t="shared" si="2"/>
        <v>364.745</v>
      </c>
      <c r="L9" s="80">
        <f t="shared" si="3"/>
        <v>364.745</v>
      </c>
      <c r="M9" s="143">
        <v>378.5</v>
      </c>
      <c r="N9" s="143">
        <v>389.67</v>
      </c>
      <c r="O9" s="143">
        <v>336.67</v>
      </c>
      <c r="P9" s="143">
        <v>335</v>
      </c>
      <c r="Q9" s="203"/>
    </row>
    <row r="10" spans="1:17" s="14" customFormat="1" ht="150.75" customHeight="1">
      <c r="A10" s="74" t="s">
        <v>167</v>
      </c>
      <c r="B10" s="74" t="s">
        <v>28</v>
      </c>
      <c r="C10" s="75" t="s">
        <v>175</v>
      </c>
      <c r="D10" s="75" t="s">
        <v>2</v>
      </c>
      <c r="E10" s="76">
        <v>330</v>
      </c>
      <c r="F10" s="76">
        <v>380</v>
      </c>
      <c r="G10" s="76">
        <v>360</v>
      </c>
      <c r="H10" s="76"/>
      <c r="I10" s="77">
        <f t="shared" si="0"/>
        <v>3</v>
      </c>
      <c r="J10" s="78">
        <f t="shared" si="1"/>
        <v>0.07055920032963317</v>
      </c>
      <c r="K10" s="79">
        <f t="shared" si="2"/>
        <v>356.66666666666663</v>
      </c>
      <c r="L10" s="80">
        <f t="shared" si="3"/>
        <v>356.66666666666663</v>
      </c>
      <c r="M10" s="143">
        <v>335.35</v>
      </c>
      <c r="N10" s="143">
        <v>351.9</v>
      </c>
      <c r="O10" s="143">
        <v>326.44</v>
      </c>
      <c r="P10" s="143">
        <v>339.08000000000004</v>
      </c>
      <c r="Q10" s="203"/>
    </row>
    <row r="11" spans="1:17" s="14" customFormat="1" ht="151.5" customHeight="1">
      <c r="A11" s="74" t="s">
        <v>171</v>
      </c>
      <c r="B11" s="144" t="s">
        <v>28</v>
      </c>
      <c r="C11" s="145" t="s">
        <v>231</v>
      </c>
      <c r="D11" s="145" t="s">
        <v>2</v>
      </c>
      <c r="E11" s="156">
        <v>850</v>
      </c>
      <c r="F11" s="76"/>
      <c r="G11" s="76">
        <v>1000</v>
      </c>
      <c r="H11" s="76">
        <v>1498</v>
      </c>
      <c r="I11" s="77">
        <f t="shared" si="0"/>
        <v>3</v>
      </c>
      <c r="J11" s="78">
        <f t="shared" si="1"/>
        <v>0.303957656693286</v>
      </c>
      <c r="K11" s="79">
        <f t="shared" si="2"/>
        <v>1116</v>
      </c>
      <c r="L11" s="80">
        <f>K11</f>
        <v>1116</v>
      </c>
      <c r="M11" s="143">
        <v>777.94</v>
      </c>
      <c r="N11" s="143">
        <v>1175.02</v>
      </c>
      <c r="O11" s="143">
        <v>1221.35</v>
      </c>
      <c r="P11" s="143">
        <v>1246.6666666666665</v>
      </c>
      <c r="Q11" s="203"/>
    </row>
    <row r="12" spans="1:17" s="14" customFormat="1" ht="153.75" customHeight="1">
      <c r="A12" s="74" t="s">
        <v>171</v>
      </c>
      <c r="B12" s="144" t="s">
        <v>28</v>
      </c>
      <c r="C12" s="145" t="s">
        <v>232</v>
      </c>
      <c r="D12" s="145" t="s">
        <v>2</v>
      </c>
      <c r="E12" s="156">
        <v>800</v>
      </c>
      <c r="F12" s="76"/>
      <c r="G12" s="76">
        <v>950</v>
      </c>
      <c r="H12" s="76">
        <v>1398</v>
      </c>
      <c r="I12" s="77">
        <f t="shared" si="0"/>
        <v>3</v>
      </c>
      <c r="J12" s="78">
        <f t="shared" si="1"/>
        <v>0.29650170882705595</v>
      </c>
      <c r="K12" s="79">
        <f t="shared" si="2"/>
        <v>1049.3333333333333</v>
      </c>
      <c r="L12" s="80">
        <f>K12</f>
        <v>1049.3333333333333</v>
      </c>
      <c r="M12" s="143">
        <v>755.68</v>
      </c>
      <c r="N12" s="143">
        <v>1272.27</v>
      </c>
      <c r="O12" s="143">
        <v>1288.02</v>
      </c>
      <c r="P12" s="143">
        <v>1143.5</v>
      </c>
      <c r="Q12" s="203"/>
    </row>
    <row r="13" spans="1:17" s="14" customFormat="1" ht="99" customHeight="1">
      <c r="A13" s="74" t="s">
        <v>116</v>
      </c>
      <c r="B13" s="74" t="s">
        <v>28</v>
      </c>
      <c r="C13" s="75" t="s">
        <v>117</v>
      </c>
      <c r="D13" s="75" t="s">
        <v>3</v>
      </c>
      <c r="E13" s="76">
        <v>280</v>
      </c>
      <c r="F13" s="76">
        <v>650</v>
      </c>
      <c r="G13" s="76">
        <v>520</v>
      </c>
      <c r="H13" s="76">
        <v>439.55</v>
      </c>
      <c r="I13" s="77">
        <f t="shared" si="0"/>
        <v>4</v>
      </c>
      <c r="J13" s="78">
        <f t="shared" si="1"/>
        <v>0.327731899085999</v>
      </c>
      <c r="K13" s="79">
        <f t="shared" si="2"/>
        <v>472.3875</v>
      </c>
      <c r="L13" s="80">
        <f t="shared" si="3"/>
        <v>472.3875</v>
      </c>
      <c r="M13" s="143">
        <v>358.16</v>
      </c>
      <c r="N13" s="143">
        <v>392.08</v>
      </c>
      <c r="O13" s="143">
        <v>428.41</v>
      </c>
      <c r="P13" s="143">
        <v>496.934</v>
      </c>
      <c r="Q13" s="203"/>
    </row>
    <row r="14" spans="1:17" s="14" customFormat="1" ht="86.25" customHeight="1">
      <c r="A14" s="74" t="s">
        <v>116</v>
      </c>
      <c r="B14" s="74" t="s">
        <v>28</v>
      </c>
      <c r="C14" s="75" t="s">
        <v>118</v>
      </c>
      <c r="D14" s="75" t="s">
        <v>3</v>
      </c>
      <c r="E14" s="76">
        <v>320</v>
      </c>
      <c r="F14" s="76">
        <v>500</v>
      </c>
      <c r="G14" s="76">
        <v>600</v>
      </c>
      <c r="H14" s="76">
        <v>595</v>
      </c>
      <c r="I14" s="77">
        <f t="shared" si="0"/>
        <v>4</v>
      </c>
      <c r="J14" s="78">
        <f t="shared" si="1"/>
        <v>0.2597609191730375</v>
      </c>
      <c r="K14" s="79">
        <f t="shared" si="2"/>
        <v>503.75</v>
      </c>
      <c r="L14" s="80">
        <f t="shared" si="3"/>
        <v>503.75</v>
      </c>
      <c r="M14" s="143">
        <v>495.03</v>
      </c>
      <c r="N14" s="143">
        <v>501.56</v>
      </c>
      <c r="O14" s="143">
        <v>480.91</v>
      </c>
      <c r="P14" s="143">
        <v>523.3333333333333</v>
      </c>
      <c r="Q14" s="203"/>
    </row>
    <row r="15" spans="1:17" s="14" customFormat="1" ht="81.75" customHeight="1">
      <c r="A15" s="74" t="s">
        <v>116</v>
      </c>
      <c r="B15" s="74" t="s">
        <v>28</v>
      </c>
      <c r="C15" s="75" t="s">
        <v>119</v>
      </c>
      <c r="D15" s="75" t="s">
        <v>3</v>
      </c>
      <c r="E15" s="76">
        <v>310</v>
      </c>
      <c r="F15" s="76">
        <v>420</v>
      </c>
      <c r="G15" s="76">
        <v>450</v>
      </c>
      <c r="H15" s="76">
        <v>519.5</v>
      </c>
      <c r="I15" s="77">
        <f t="shared" si="0"/>
        <v>4</v>
      </c>
      <c r="J15" s="78">
        <f t="shared" si="1"/>
        <v>0.20520834541397748</v>
      </c>
      <c r="K15" s="79">
        <f t="shared" si="2"/>
        <v>424.875</v>
      </c>
      <c r="L15" s="80">
        <f t="shared" si="3"/>
        <v>424.875</v>
      </c>
      <c r="M15" s="143">
        <v>367.16</v>
      </c>
      <c r="N15" s="143">
        <v>416.56</v>
      </c>
      <c r="O15" s="143">
        <v>415.91</v>
      </c>
      <c r="P15" s="143">
        <v>430</v>
      </c>
      <c r="Q15" s="203"/>
    </row>
    <row r="16" spans="1:17" s="14" customFormat="1" ht="158.25" customHeight="1">
      <c r="A16" s="74" t="s">
        <v>114</v>
      </c>
      <c r="B16" s="74" t="s">
        <v>28</v>
      </c>
      <c r="C16" s="75" t="s">
        <v>115</v>
      </c>
      <c r="D16" s="75" t="s">
        <v>4</v>
      </c>
      <c r="E16" s="76">
        <v>160</v>
      </c>
      <c r="F16" s="76">
        <v>240</v>
      </c>
      <c r="G16" s="76">
        <v>250</v>
      </c>
      <c r="H16" s="76">
        <v>249.9</v>
      </c>
      <c r="I16" s="77">
        <f t="shared" si="0"/>
        <v>4</v>
      </c>
      <c r="J16" s="78">
        <f t="shared" si="1"/>
        <v>0.1936655004011493</v>
      </c>
      <c r="K16" s="79">
        <f t="shared" si="2"/>
        <v>224.975</v>
      </c>
      <c r="L16" s="80">
        <f t="shared" si="3"/>
        <v>224.975</v>
      </c>
      <c r="M16" s="143">
        <v>208.32</v>
      </c>
      <c r="N16" s="143">
        <v>278.48</v>
      </c>
      <c r="O16" s="143">
        <v>237.36</v>
      </c>
      <c r="P16" s="143">
        <v>239.83800000000002</v>
      </c>
      <c r="Q16" s="203"/>
    </row>
    <row r="17" spans="1:17" s="11" customFormat="1" ht="48" customHeight="1">
      <c r="A17" s="304" t="s">
        <v>178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203"/>
    </row>
    <row r="18" spans="1:17" s="11" customFormat="1" ht="14.25" customHeight="1">
      <c r="A18" s="10"/>
      <c r="B18" s="10"/>
      <c r="C18" s="10"/>
      <c r="D18" s="10"/>
      <c r="M18" s="42"/>
      <c r="N18" s="42"/>
      <c r="O18" s="42"/>
      <c r="P18" s="42"/>
      <c r="Q18" s="57"/>
    </row>
    <row r="19" spans="1:17" s="11" customFormat="1" ht="18.75">
      <c r="A19" s="10"/>
      <c r="B19" s="10"/>
      <c r="C19" s="10"/>
      <c r="D19" s="10"/>
      <c r="M19" s="42"/>
      <c r="N19" s="42"/>
      <c r="O19" s="42"/>
      <c r="P19" s="42"/>
      <c r="Q19" s="57"/>
    </row>
    <row r="20" spans="1:17" s="11" customFormat="1" ht="18.75">
      <c r="A20" s="10"/>
      <c r="B20" s="10"/>
      <c r="C20" s="10"/>
      <c r="D20" s="10"/>
      <c r="M20" s="42"/>
      <c r="N20" s="42"/>
      <c r="O20" s="42"/>
      <c r="P20" s="42"/>
      <c r="Q20" s="57"/>
    </row>
    <row r="21" spans="1:17" s="11" customFormat="1" ht="18.75">
      <c r="A21" s="10"/>
      <c r="B21" s="10"/>
      <c r="C21" s="10"/>
      <c r="D21" s="10"/>
      <c r="M21" s="42"/>
      <c r="N21" s="42"/>
      <c r="O21" s="42"/>
      <c r="P21" s="42"/>
      <c r="Q21" s="57"/>
    </row>
    <row r="22" spans="1:17" s="11" customFormat="1" ht="18.75">
      <c r="A22" s="10"/>
      <c r="B22" s="10"/>
      <c r="C22" s="10"/>
      <c r="D22" s="10"/>
      <c r="M22" s="42"/>
      <c r="N22" s="42"/>
      <c r="O22" s="42"/>
      <c r="P22" s="42"/>
      <c r="Q22" s="57"/>
    </row>
    <row r="23" spans="1:17" s="11" customFormat="1" ht="18.75">
      <c r="A23" s="10"/>
      <c r="B23" s="10"/>
      <c r="C23" s="10"/>
      <c r="D23" s="10"/>
      <c r="M23" s="42"/>
      <c r="N23" s="42"/>
      <c r="O23" s="42"/>
      <c r="P23" s="42"/>
      <c r="Q23" s="57"/>
    </row>
    <row r="24" spans="1:17" s="11" customFormat="1" ht="18.75">
      <c r="A24" s="10"/>
      <c r="B24" s="10"/>
      <c r="C24" s="10"/>
      <c r="D24" s="10"/>
      <c r="M24" s="42"/>
      <c r="N24" s="42"/>
      <c r="O24" s="42"/>
      <c r="P24" s="42"/>
      <c r="Q24" s="57"/>
    </row>
    <row r="25" spans="1:17" s="11" customFormat="1" ht="18.75">
      <c r="A25" s="10"/>
      <c r="B25" s="10"/>
      <c r="C25" s="10"/>
      <c r="D25" s="10"/>
      <c r="M25" s="42"/>
      <c r="N25" s="42"/>
      <c r="O25" s="42"/>
      <c r="P25" s="42"/>
      <c r="Q25" s="57"/>
    </row>
    <row r="26" spans="1:17" s="11" customFormat="1" ht="18.75">
      <c r="A26" s="10"/>
      <c r="B26" s="10"/>
      <c r="C26" s="10"/>
      <c r="D26" s="10"/>
      <c r="M26" s="42"/>
      <c r="N26" s="42"/>
      <c r="O26" s="42"/>
      <c r="P26" s="42"/>
      <c r="Q26" s="57"/>
    </row>
  </sheetData>
  <sheetProtection/>
  <mergeCells count="20">
    <mergeCell ref="P3:P5"/>
    <mergeCell ref="N3:N5"/>
    <mergeCell ref="M3:M5"/>
    <mergeCell ref="L3:L5"/>
    <mergeCell ref="E4:E5"/>
    <mergeCell ref="D3:D5"/>
    <mergeCell ref="K3:K5"/>
    <mergeCell ref="E3:H3"/>
    <mergeCell ref="J3:J5"/>
    <mergeCell ref="F4:F5"/>
    <mergeCell ref="A1:P1"/>
    <mergeCell ref="A6:P6"/>
    <mergeCell ref="A17:P17"/>
    <mergeCell ref="A3:A5"/>
    <mergeCell ref="B3:B5"/>
    <mergeCell ref="C3:C5"/>
    <mergeCell ref="H4:H5"/>
    <mergeCell ref="O3:O5"/>
    <mergeCell ref="I3:I5"/>
    <mergeCell ref="G4:G5"/>
  </mergeCells>
  <printOptions/>
  <pageMargins left="0.7086614173228347" right="0.7086614173228347" top="0.7480314960629921" bottom="0" header="0.31496062992125984" footer="0.31496062992125984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0" zoomScaleNormal="70" zoomScalePageLayoutView="0" workbookViewId="0" topLeftCell="A1">
      <selection activeCell="A10" sqref="A10"/>
    </sheetView>
  </sheetViews>
  <sheetFormatPr defaultColWidth="9.140625" defaultRowHeight="15"/>
  <cols>
    <col min="1" max="1" width="15.00390625" style="19" customWidth="1"/>
    <col min="2" max="2" width="9.421875" style="19" customWidth="1"/>
    <col min="3" max="3" width="20.57421875" style="19" customWidth="1"/>
    <col min="4" max="4" width="12.7109375" style="19" customWidth="1"/>
    <col min="5" max="11" width="14.140625" style="19" customWidth="1"/>
    <col min="12" max="12" width="18.7109375" style="19" customWidth="1"/>
    <col min="13" max="13" width="8.57421875" style="19" customWidth="1"/>
    <col min="14" max="14" width="15.28125" style="19" customWidth="1"/>
    <col min="15" max="15" width="15.57421875" style="22" customWidth="1"/>
    <col min="16" max="16" width="11.8515625" style="22" customWidth="1"/>
    <col min="17" max="17" width="13.28125" style="19" customWidth="1"/>
    <col min="18" max="18" width="12.00390625" style="39" customWidth="1"/>
    <col min="19" max="20" width="12.57421875" style="39" customWidth="1"/>
    <col min="21" max="21" width="9.140625" style="205" customWidth="1"/>
    <col min="22" max="16384" width="9.140625" style="19" customWidth="1"/>
  </cols>
  <sheetData>
    <row r="1" spans="1:21" s="22" customFormat="1" ht="18" customHeight="1">
      <c r="A1" s="317" t="s">
        <v>361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203"/>
    </row>
    <row r="2" spans="1:21" s="21" customFormat="1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9"/>
      <c r="R2" s="49"/>
      <c r="S2" s="49"/>
      <c r="T2" s="49"/>
      <c r="U2" s="204"/>
    </row>
    <row r="3" spans="1:21" s="22" customFormat="1" ht="30" customHeight="1">
      <c r="A3" s="313" t="s">
        <v>44</v>
      </c>
      <c r="B3" s="313" t="s">
        <v>27</v>
      </c>
      <c r="C3" s="313" t="s">
        <v>43</v>
      </c>
      <c r="D3" s="313" t="s">
        <v>15</v>
      </c>
      <c r="E3" s="322" t="s">
        <v>56</v>
      </c>
      <c r="F3" s="323"/>
      <c r="G3" s="323"/>
      <c r="H3" s="323"/>
      <c r="I3" s="323"/>
      <c r="J3" s="323"/>
      <c r="K3" s="323"/>
      <c r="L3" s="323"/>
      <c r="M3" s="313" t="s">
        <v>46</v>
      </c>
      <c r="N3" s="313" t="s">
        <v>47</v>
      </c>
      <c r="O3" s="309" t="s">
        <v>315</v>
      </c>
      <c r="P3" s="325" t="s">
        <v>332</v>
      </c>
      <c r="Q3" s="306" t="s">
        <v>279</v>
      </c>
      <c r="R3" s="306" t="s">
        <v>283</v>
      </c>
      <c r="S3" s="306" t="s">
        <v>288</v>
      </c>
      <c r="T3" s="306" t="s">
        <v>292</v>
      </c>
      <c r="U3" s="203"/>
    </row>
    <row r="4" spans="1:20" ht="15" customHeight="1">
      <c r="A4" s="314"/>
      <c r="B4" s="314"/>
      <c r="C4" s="314"/>
      <c r="D4" s="314"/>
      <c r="E4" s="311" t="s">
        <v>335</v>
      </c>
      <c r="F4" s="311" t="s">
        <v>345</v>
      </c>
      <c r="G4" s="190"/>
      <c r="H4" s="190"/>
      <c r="I4" s="180"/>
      <c r="J4" s="188"/>
      <c r="K4" s="180"/>
      <c r="L4" s="315" t="s">
        <v>348</v>
      </c>
      <c r="M4" s="314"/>
      <c r="N4" s="324"/>
      <c r="O4" s="310"/>
      <c r="P4" s="326"/>
      <c r="Q4" s="307"/>
      <c r="R4" s="307"/>
      <c r="S4" s="307"/>
      <c r="T4" s="307"/>
    </row>
    <row r="5" spans="1:20" ht="282" customHeight="1">
      <c r="A5" s="314"/>
      <c r="B5" s="314"/>
      <c r="C5" s="314"/>
      <c r="D5" s="314"/>
      <c r="E5" s="312"/>
      <c r="F5" s="312"/>
      <c r="G5" s="191" t="s">
        <v>366</v>
      </c>
      <c r="H5" s="191" t="s">
        <v>367</v>
      </c>
      <c r="I5" s="181" t="s">
        <v>363</v>
      </c>
      <c r="J5" s="189" t="s">
        <v>364</v>
      </c>
      <c r="K5" s="181" t="s">
        <v>350</v>
      </c>
      <c r="L5" s="316"/>
      <c r="M5" s="314"/>
      <c r="N5" s="324"/>
      <c r="O5" s="310"/>
      <c r="P5" s="326"/>
      <c r="Q5" s="308"/>
      <c r="R5" s="308"/>
      <c r="S5" s="308"/>
      <c r="T5" s="308"/>
    </row>
    <row r="6" spans="1:21" s="39" customFormat="1" ht="33.75" customHeight="1">
      <c r="A6" s="318" t="s">
        <v>200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206"/>
    </row>
    <row r="7" spans="1:21" s="22" customFormat="1" ht="63.75" customHeight="1">
      <c r="A7" s="132" t="s">
        <v>62</v>
      </c>
      <c r="B7" s="132" t="s">
        <v>28</v>
      </c>
      <c r="C7" s="59" t="s">
        <v>185</v>
      </c>
      <c r="D7" s="59" t="s">
        <v>7</v>
      </c>
      <c r="E7" s="182">
        <v>250</v>
      </c>
      <c r="F7" s="182">
        <v>190</v>
      </c>
      <c r="G7" s="183"/>
      <c r="H7" s="183"/>
      <c r="I7" s="183"/>
      <c r="J7" s="183"/>
      <c r="K7" s="183">
        <v>199.99</v>
      </c>
      <c r="L7" s="183">
        <v>240</v>
      </c>
      <c r="M7" s="59">
        <f aca="true" t="shared" si="0" ref="M7:M12">COUNT(E7:L7)</f>
        <v>4</v>
      </c>
      <c r="N7" s="60">
        <f aca="true" t="shared" si="1" ref="N7:N12">STDEVA(E7:L7)/(SUM(E7:L7)/COUNTIF(E7:L7,"&gt;0"))</f>
        <v>0.13382637429656036</v>
      </c>
      <c r="O7" s="61">
        <f aca="true" t="shared" si="2" ref="O7:O12">1/M7*(SUM(E7:L7))</f>
        <v>219.9975</v>
      </c>
      <c r="P7" s="62">
        <f aca="true" t="shared" si="3" ref="P7:P12">O7</f>
        <v>219.9975</v>
      </c>
      <c r="Q7" s="68">
        <v>142.11</v>
      </c>
      <c r="R7" s="68">
        <v>257.4</v>
      </c>
      <c r="S7" s="68">
        <v>239.74</v>
      </c>
      <c r="T7" s="68">
        <v>220.316</v>
      </c>
      <c r="U7" s="203"/>
    </row>
    <row r="8" spans="1:21" ht="74.25" customHeight="1">
      <c r="A8" s="132" t="s">
        <v>63</v>
      </c>
      <c r="B8" s="132" t="s">
        <v>28</v>
      </c>
      <c r="C8" s="59" t="s">
        <v>168</v>
      </c>
      <c r="D8" s="59" t="s">
        <v>7</v>
      </c>
      <c r="E8" s="182">
        <v>190</v>
      </c>
      <c r="F8" s="184">
        <v>190</v>
      </c>
      <c r="G8" s="185"/>
      <c r="H8" s="185"/>
      <c r="I8" s="185"/>
      <c r="J8" s="185"/>
      <c r="K8" s="185">
        <v>119.99</v>
      </c>
      <c r="L8" s="185">
        <v>125</v>
      </c>
      <c r="M8" s="59">
        <f t="shared" si="0"/>
        <v>4</v>
      </c>
      <c r="N8" s="60">
        <f t="shared" si="1"/>
        <v>0.2497810297828323</v>
      </c>
      <c r="O8" s="61">
        <f t="shared" si="2"/>
        <v>156.2475</v>
      </c>
      <c r="P8" s="62">
        <f t="shared" si="3"/>
        <v>156.2475</v>
      </c>
      <c r="Q8" s="63">
        <v>133.88</v>
      </c>
      <c r="R8" s="63">
        <v>180.97</v>
      </c>
      <c r="S8" s="63">
        <v>200</v>
      </c>
      <c r="T8" s="63">
        <v>179.42</v>
      </c>
      <c r="U8" s="203"/>
    </row>
    <row r="9" spans="1:21" s="23" customFormat="1" ht="48.75" customHeight="1">
      <c r="A9" s="132" t="s">
        <v>64</v>
      </c>
      <c r="B9" s="132" t="s">
        <v>28</v>
      </c>
      <c r="C9" s="59" t="s">
        <v>168</v>
      </c>
      <c r="D9" s="59" t="s">
        <v>7</v>
      </c>
      <c r="E9" s="182"/>
      <c r="F9" s="184">
        <v>160</v>
      </c>
      <c r="G9" s="185"/>
      <c r="H9" s="185"/>
      <c r="I9" s="185">
        <v>109</v>
      </c>
      <c r="J9" s="185"/>
      <c r="K9" s="185">
        <v>131.49</v>
      </c>
      <c r="L9" s="185">
        <v>125</v>
      </c>
      <c r="M9" s="59">
        <f t="shared" si="0"/>
        <v>4</v>
      </c>
      <c r="N9" s="60">
        <f t="shared" si="1"/>
        <v>0.16211146057440426</v>
      </c>
      <c r="O9" s="61">
        <f t="shared" si="2"/>
        <v>131.3725</v>
      </c>
      <c r="P9" s="62">
        <f t="shared" si="3"/>
        <v>131.3725</v>
      </c>
      <c r="Q9" s="63">
        <v>103.41</v>
      </c>
      <c r="R9" s="63">
        <v>142.8</v>
      </c>
      <c r="S9" s="63">
        <v>142.37</v>
      </c>
      <c r="T9" s="63">
        <v>123.61</v>
      </c>
      <c r="U9" s="203"/>
    </row>
    <row r="10" spans="1:21" ht="64.5" customHeight="1">
      <c r="A10" s="132" t="s">
        <v>66</v>
      </c>
      <c r="B10" s="132" t="s">
        <v>28</v>
      </c>
      <c r="C10" s="59" t="s">
        <v>169</v>
      </c>
      <c r="D10" s="59" t="s">
        <v>7</v>
      </c>
      <c r="E10" s="182"/>
      <c r="F10" s="184"/>
      <c r="G10" s="185">
        <v>112.43</v>
      </c>
      <c r="H10" s="185">
        <v>70</v>
      </c>
      <c r="I10" s="185">
        <v>79.9</v>
      </c>
      <c r="J10" s="185">
        <v>85.17</v>
      </c>
      <c r="K10" s="185">
        <v>101.19</v>
      </c>
      <c r="L10" s="185"/>
      <c r="M10" s="59">
        <f t="shared" si="0"/>
        <v>5</v>
      </c>
      <c r="N10" s="60">
        <f t="shared" si="1"/>
        <v>0.18922037757728402</v>
      </c>
      <c r="O10" s="61">
        <f t="shared" si="2"/>
        <v>89.73800000000001</v>
      </c>
      <c r="P10" s="62">
        <f t="shared" si="3"/>
        <v>89.73800000000001</v>
      </c>
      <c r="Q10" s="63">
        <v>77.84</v>
      </c>
      <c r="R10" s="63">
        <v>158.36</v>
      </c>
      <c r="S10" s="63">
        <v>140.95</v>
      </c>
      <c r="T10" s="63">
        <v>129.422</v>
      </c>
      <c r="U10" s="203"/>
    </row>
    <row r="11" spans="1:21" s="22" customFormat="1" ht="58.5" customHeight="1">
      <c r="A11" s="132" t="s">
        <v>67</v>
      </c>
      <c r="B11" s="132" t="s">
        <v>28</v>
      </c>
      <c r="C11" s="59" t="s">
        <v>168</v>
      </c>
      <c r="D11" s="59" t="s">
        <v>7</v>
      </c>
      <c r="E11" s="182">
        <v>110</v>
      </c>
      <c r="F11" s="184">
        <v>110</v>
      </c>
      <c r="G11" s="185"/>
      <c r="H11" s="185"/>
      <c r="I11" s="185"/>
      <c r="J11" s="185">
        <v>98.67</v>
      </c>
      <c r="K11" s="185">
        <v>109.99</v>
      </c>
      <c r="L11" s="185">
        <v>97.5</v>
      </c>
      <c r="M11" s="59">
        <f t="shared" si="0"/>
        <v>5</v>
      </c>
      <c r="N11" s="60">
        <f t="shared" si="1"/>
        <v>0.062123595028516</v>
      </c>
      <c r="O11" s="61">
        <f t="shared" si="2"/>
        <v>105.23200000000003</v>
      </c>
      <c r="P11" s="62">
        <f t="shared" si="3"/>
        <v>105.23200000000003</v>
      </c>
      <c r="Q11" s="63">
        <v>93.79</v>
      </c>
      <c r="R11" s="63">
        <v>123.77</v>
      </c>
      <c r="S11" s="63">
        <v>124.93</v>
      </c>
      <c r="T11" s="63">
        <v>111.93333333333334</v>
      </c>
      <c r="U11" s="203"/>
    </row>
    <row r="12" spans="1:21" s="22" customFormat="1" ht="58.5" customHeight="1">
      <c r="A12" s="132" t="s">
        <v>68</v>
      </c>
      <c r="B12" s="132" t="s">
        <v>28</v>
      </c>
      <c r="C12" s="59" t="s">
        <v>168</v>
      </c>
      <c r="D12" s="59" t="s">
        <v>7</v>
      </c>
      <c r="E12" s="182"/>
      <c r="F12" s="184">
        <v>180</v>
      </c>
      <c r="G12" s="185"/>
      <c r="H12" s="185"/>
      <c r="I12" s="185"/>
      <c r="J12" s="185"/>
      <c r="K12" s="185">
        <v>149</v>
      </c>
      <c r="L12" s="185">
        <v>126</v>
      </c>
      <c r="M12" s="59">
        <f t="shared" si="0"/>
        <v>3</v>
      </c>
      <c r="N12" s="60">
        <f t="shared" si="1"/>
        <v>0.17867199197101266</v>
      </c>
      <c r="O12" s="61">
        <f t="shared" si="2"/>
        <v>151.66666666666666</v>
      </c>
      <c r="P12" s="62">
        <f t="shared" si="3"/>
        <v>151.66666666666666</v>
      </c>
      <c r="Q12" s="63">
        <v>125.76</v>
      </c>
      <c r="R12" s="63">
        <v>138.22</v>
      </c>
      <c r="S12" s="63">
        <v>182.33</v>
      </c>
      <c r="T12" s="63">
        <v>150.792</v>
      </c>
      <c r="U12" s="203"/>
    </row>
    <row r="13" spans="1:20" ht="18.75">
      <c r="A13" s="55"/>
      <c r="B13" s="55"/>
      <c r="C13" s="55"/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58"/>
      <c r="S13" s="58"/>
      <c r="T13" s="58"/>
    </row>
    <row r="14" spans="1:20" ht="18.75">
      <c r="A14" s="320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50"/>
      <c r="R14" s="50"/>
      <c r="S14" s="50"/>
      <c r="T14" s="50"/>
    </row>
    <row r="15" spans="1:20" ht="18.75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48"/>
      <c r="R15" s="48"/>
      <c r="S15" s="48"/>
      <c r="T15" s="48"/>
    </row>
    <row r="16" spans="1:20" ht="18.75">
      <c r="A16" s="17"/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48"/>
      <c r="R16" s="48"/>
      <c r="S16" s="48"/>
      <c r="T16" s="48"/>
    </row>
    <row r="17" spans="1:20" ht="18.75">
      <c r="A17" s="17"/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48"/>
      <c r="R17" s="48"/>
      <c r="S17" s="48"/>
      <c r="T17" s="48"/>
    </row>
    <row r="18" spans="1:20" ht="18.75">
      <c r="A18" s="17"/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48"/>
      <c r="R18" s="48"/>
      <c r="S18" s="48"/>
      <c r="T18" s="48"/>
    </row>
    <row r="19" spans="1:20" ht="18.75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8"/>
      <c r="R19" s="48"/>
      <c r="S19" s="48"/>
      <c r="T19" s="48"/>
    </row>
    <row r="20" spans="1:20" ht="18.75">
      <c r="A20" s="17"/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8"/>
      <c r="R20" s="48"/>
      <c r="S20" s="48"/>
      <c r="T20" s="48"/>
    </row>
    <row r="21" spans="1:20" ht="18.75">
      <c r="A21" s="17"/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48"/>
      <c r="R21" s="48"/>
      <c r="S21" s="48"/>
      <c r="T21" s="48"/>
    </row>
    <row r="22" spans="1:20" ht="18.75">
      <c r="A22" s="17"/>
      <c r="B22" s="17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48"/>
      <c r="R22" s="48"/>
      <c r="S22" s="48"/>
      <c r="T22" s="48"/>
    </row>
    <row r="23" spans="1:20" ht="18.75">
      <c r="A23" s="17"/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48"/>
      <c r="R23" s="48"/>
      <c r="S23" s="48"/>
      <c r="T23" s="48"/>
    </row>
    <row r="24" spans="1:20" ht="18.75">
      <c r="A24" s="17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48"/>
      <c r="R24" s="48"/>
      <c r="S24" s="48"/>
      <c r="T24" s="48"/>
    </row>
    <row r="25" spans="1:20" ht="18.75">
      <c r="A25" s="17"/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48"/>
      <c r="R25" s="48"/>
      <c r="S25" s="48"/>
      <c r="T25" s="48"/>
    </row>
    <row r="26" spans="1:20" ht="18.75">
      <c r="A26" s="17"/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48"/>
      <c r="R26" s="48"/>
      <c r="S26" s="48"/>
      <c r="T26" s="48"/>
    </row>
    <row r="27" spans="1:20" ht="18.75">
      <c r="A27" s="17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48"/>
      <c r="R27" s="48"/>
      <c r="S27" s="48"/>
      <c r="T27" s="48"/>
    </row>
    <row r="28" spans="1:20" ht="18.75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48"/>
      <c r="R28" s="48"/>
      <c r="S28" s="48"/>
      <c r="T28" s="48"/>
    </row>
  </sheetData>
  <sheetProtection/>
  <mergeCells count="19">
    <mergeCell ref="A1:T1"/>
    <mergeCell ref="A6:T6"/>
    <mergeCell ref="T3:T5"/>
    <mergeCell ref="S3:S5"/>
    <mergeCell ref="R3:R5"/>
    <mergeCell ref="A14:P14"/>
    <mergeCell ref="C3:C5"/>
    <mergeCell ref="E3:L3"/>
    <mergeCell ref="N3:N5"/>
    <mergeCell ref="P3:P5"/>
    <mergeCell ref="Q3:Q5"/>
    <mergeCell ref="O3:O5"/>
    <mergeCell ref="F4:F5"/>
    <mergeCell ref="M3:M5"/>
    <mergeCell ref="E4:E5"/>
    <mergeCell ref="A3:A5"/>
    <mergeCell ref="B3:B5"/>
    <mergeCell ref="D3:D5"/>
    <mergeCell ref="L4:L5"/>
  </mergeCells>
  <hyperlinks>
    <hyperlink ref="L4" r:id="rId1" display="https://tver.price.ru/frukty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2022-12-27T13:32:10Z</cp:lastPrinted>
  <dcterms:created xsi:type="dcterms:W3CDTF">2014-05-12T08:05:33Z</dcterms:created>
  <dcterms:modified xsi:type="dcterms:W3CDTF">2022-12-28T06:17:53Z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